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856" yWindow="65416" windowWidth="18195" windowHeight="9555" tabRatio="863" firstSheet="1" activeTab="1"/>
  </bookViews>
  <sheets>
    <sheet name="Update Sheet" sheetId="1" state="hidden" r:id="rId1"/>
    <sheet name="1. Summary_including" sheetId="2" r:id="rId2"/>
    <sheet name="2. Review" sheetId="3" r:id="rId3"/>
    <sheet name="3. FX Impact" sheetId="4" r:id="rId4"/>
    <sheet name="4. Worldwide" sheetId="5" r:id="rId5"/>
    <sheet name="5. Domestic" sheetId="6" r:id="rId6"/>
    <sheet name="6. International" sheetId="7" r:id="rId7"/>
    <sheet name="7.GAAP to NON_GAAP REC" sheetId="8" r:id="rId8"/>
    <sheet name="BExRepositorySheet" sheetId="9" state="veryHidden" r:id="rId9"/>
    <sheet name="8. Specified Items" sheetId="10" r:id="rId10"/>
    <sheet name="9. ADDL DATA" sheetId="11" r:id="rId11"/>
    <sheet name="10. Proj Specified" sheetId="12" r:id="rId12"/>
  </sheets>
  <externalReferences>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P" localSheetId="3">'[3]BALSHEET - Millions'!#REF!</definedName>
    <definedName name="\P" localSheetId="7">'[3]BALSHEET - Millions'!#REF!</definedName>
    <definedName name="\P" localSheetId="9">'[3]BALSHEET - Millions'!#REF!</definedName>
    <definedName name="\P">'[3]BALSHEET - Millions'!#REF!</definedName>
    <definedName name="\V" localSheetId="3">'[3]BALSHEET - Millions'!#REF!</definedName>
    <definedName name="\V" localSheetId="7">'[3]BALSHEET - Millions'!#REF!</definedName>
    <definedName name="\V" localSheetId="9">'[3]BALSHEET - Millions'!#REF!</definedName>
    <definedName name="\V">'[3]BALSHEET - Millions'!#REF!</definedName>
    <definedName name="aba" localSheetId="3">#REF!</definedName>
    <definedName name="aba" localSheetId="7">#REF!</definedName>
    <definedName name="aba" localSheetId="9">#REF!</definedName>
    <definedName name="aba">#REF!</definedName>
    <definedName name="ACCLIAB">#REF!</definedName>
    <definedName name="Accrued_Liabilities">#REF!</definedName>
    <definedName name="Analysis">#REF!</definedName>
    <definedName name="AnnualWkCap">#REF!</definedName>
    <definedName name="BEx00GMX7YMCWZ2VPSLXRUCXJKQQ" hidden="1">#REF!</definedName>
    <definedName name="BEx037OTQHF4QY9BV99MV672BFCH" hidden="1">'[4]AP By MGMT Code'!$A$28:$H$35</definedName>
    <definedName name="BEx1HLUTTHJPW2XF1KNB2NWWOHS1" hidden="1">#REF!</definedName>
    <definedName name="BEx1JEAG1M5BNJT15814OQ05SF6G" hidden="1">'[4]AP By MGMT Code'!$A$17:$B$17</definedName>
    <definedName name="BEx1JZV9IAXPQ9NWY84BA1CMKY6X" hidden="1">'[4]AP By MGMT Code'!$D$9:$E$15</definedName>
    <definedName name="BEx1K35YOA6VXI1VVW7DKHZQA2DX" hidden="1">#REF!</definedName>
    <definedName name="BEx1K4YOYI4RCPSNRB0TKQELFQCB" hidden="1">#REF!</definedName>
    <definedName name="BEx1K89DS3V559WJCT6UDB8OJG2O" hidden="1">#REF!</definedName>
    <definedName name="BEx1L2OFRRBVO7E67QT8QUEP6XNF" hidden="1">'[4]AP By MGMT Code'!$A$19</definedName>
    <definedName name="BEx1L8DF9H79VO6QCZAXDNBXDD48" hidden="1">#REF!</definedName>
    <definedName name="BEx1MY43QMAHCK961ZCBSHSTF476" hidden="1">#REF!</definedName>
    <definedName name="BEx1N806FYRU1CYWIJFC3PQJ5QG3" hidden="1">'[4]AP By MGMT Code'!$A$9:$B$13</definedName>
    <definedName name="BEx1OQ8XRH9V9GSSBSHAJROFOXS8" hidden="1">'[4]AP By MGMT Code'!$A$17:$B$17</definedName>
    <definedName name="BEx1PZY9VU5YM53XUP728DNRDB0Z" hidden="1">#REF!</definedName>
    <definedName name="BEx1S12S58X49GAY3N069QNKDSDG" hidden="1">'[4]AP By MGMT Code'!$D$9:$E$17</definedName>
    <definedName name="BEx1VRN6SST13XKBNGPUQO3UV7BA" hidden="1">#REF!</definedName>
    <definedName name="BEx1W4DNBIQWZUBR0KLBFMRF5TP9" hidden="1">'[4]AP By MGMT Code'!$D$17:$E$17</definedName>
    <definedName name="BEx3DHJHZ2ECJXPHP06FI3VPAV3C" hidden="1">'[4]AP By MGMT Code'!$D$9:$E$16</definedName>
    <definedName name="BEx3FWLTFNUJ9N7NASPQK16Z9Y52" hidden="1">#REF!</definedName>
    <definedName name="BEx3HGY36YGB7POU1DQCGSL1TQFD" hidden="1">'[4]AP By MGMT Code'!$A$9:$B$13</definedName>
    <definedName name="BEx3J3U6LAYUR5ZITLWX9O3B7LNH" hidden="1">'[4]AP By MGMT Code'!$D$9:$E$16</definedName>
    <definedName name="BEx3K6SOUB0C1K3UF219TMKYIIL0" hidden="1">'[4]AP By MGMT Code'!$A$19</definedName>
    <definedName name="BEx3L4IM1TW43NVL3XAYE3MTQNW1" hidden="1">#REF!</definedName>
    <definedName name="BEx3L8K7IH3N6JXBK15MEVL4J3JC" hidden="1">#REF!</definedName>
    <definedName name="BEx3MQT4J2WE62MVLOKD2CJEAX9C" hidden="1">#REF!</definedName>
    <definedName name="BEx3MSR6DP3VG9HL8EVKF1SF6RQI" hidden="1">'[4]AP By MGMT Code'!$D$19:$E$19</definedName>
    <definedName name="BEx3O85IKWARA6NCJOLRBRJFMEWW" localSheetId="3" hidden="1">'[5]Table'!#REF!</definedName>
    <definedName name="BEx3O85IKWARA6NCJOLRBRJFMEWW" localSheetId="7" hidden="1">'[5]Table'!#REF!</definedName>
    <definedName name="BEx3O85IKWARA6NCJOLRBRJFMEWW" localSheetId="9" hidden="1">'[5]Table'!#REF!</definedName>
    <definedName name="BEx3O85IKWARA6NCJOLRBRJFMEWW" hidden="1">'[5]Table'!#REF!</definedName>
    <definedName name="BEx3PSCGSFP9FXO0MV1YMSTOWF1Z" hidden="1">#REF!</definedName>
    <definedName name="BEx3U1HUP6GVKP0HB56LMPIYJP6P" hidden="1">#REF!</definedName>
    <definedName name="BEx3U5U7DVVB0QEMKYG5D6HNQPW2" hidden="1">#REF!</definedName>
    <definedName name="BEx3UM0U6YAX3R9BGUZQIEG1CAAT" hidden="1">'[4]AP By MGMT Code'!$D$17:$E$17</definedName>
    <definedName name="BEx57QHFV8K72A68GT46A42RGUAX" hidden="1">#REF!</definedName>
    <definedName name="BEx58IT05ZR4MXG4RUME2G17G3IN" hidden="1">'[4]AP By MGMT Code'!$D$19:$E$19</definedName>
    <definedName name="BEx58U6Z1SVOOO6MEKVWDJU12EUU" hidden="1">#REF!</definedName>
    <definedName name="BEx593HGJLJ7B54T1P5GLV8FIM8J" hidden="1">#REF!</definedName>
    <definedName name="BEx59LGVB9O41R0Y0JFCHZRTBA1S" hidden="1">'[4]AP By MGMT Code'!$A$24:$B$24</definedName>
    <definedName name="BEx5CWLNNBBP067XEZTQ07I14S78" hidden="1">'[4]AP By MGMT Code'!$A$9:$B$15</definedName>
    <definedName name="BEx5DLRTAAKSHK3ITS7YVF8HDC8E" hidden="1">'[4]AP By MGMT Code'!$D$19:$E$19</definedName>
    <definedName name="BEx5EVXFTJMMTM8AAI7CI1LI3QWK" hidden="1">#REF!</definedName>
    <definedName name="BEx5FP01TE06VIZUZYXCIKOJ8BR4" hidden="1">'[4]AP By MGMT Code'!$A$9:$B$15</definedName>
    <definedName name="BEx5G38GEMWRWNPH68MEOA0BVJNH" hidden="1">#REF!</definedName>
    <definedName name="BEx5IEULCS0NE52IU5DR0WM3FHAZ" hidden="1">'[4]AP By MGMT Code'!$D$17:$E$17</definedName>
    <definedName name="BEx5MLQZM68YQSKARVWTTPINFQ2C" localSheetId="3" hidden="1">'[5]Table'!#REF!</definedName>
    <definedName name="BEx5MLQZM68YQSKARVWTTPINFQ2C" localSheetId="7" hidden="1">'[5]Table'!#REF!</definedName>
    <definedName name="BEx5MLQZM68YQSKARVWTTPINFQ2C" localSheetId="9" hidden="1">'[5]Table'!#REF!</definedName>
    <definedName name="BEx5MLQZM68YQSKARVWTTPINFQ2C" hidden="1">'[5]Table'!#REF!</definedName>
    <definedName name="BEx5NDRPUG9I4G9OKQ6V4G5XXRU7" hidden="1">#REF!</definedName>
    <definedName name="BEx73YB1CQSDTJHNKJTCX4CVLILZ" hidden="1">#REF!</definedName>
    <definedName name="BEx74FOURJ16O0F12JR8L70EDCZA" hidden="1">#REF!</definedName>
    <definedName name="BEx761U258NFLDAKA0RRNRRK9EBY" hidden="1">#REF!</definedName>
    <definedName name="BEx768KQO3DB9HQNV5Q9WBU6MXEM" hidden="1">'[4]AP By MGMT Code'!$D$9:$E$17</definedName>
    <definedName name="BEx79TLFMQM184T380I0CGUCWN2Q" hidden="1">'[4]AP By MGMT Code'!$A$19</definedName>
    <definedName name="BEx79WW3GA7DNYXF1NUXEJGKU6LW" hidden="1">'[4]AP By MGMT Code'!$A$9:$B$15</definedName>
    <definedName name="BEx7BN2UYUELEHPJ4Z9PYQOPF4ZV" hidden="1">'[4]AP By MGMT Code'!$A$9:$B$14</definedName>
    <definedName name="BEx7D9O6FQMDYT7JKP0FY1Y1COJA" hidden="1">#REF!</definedName>
    <definedName name="BEx7DUNHC925FF8GFAO422D1D8DN" hidden="1">'[4]AP By MGMT Code'!$D$9:$E$13</definedName>
    <definedName name="BEx7FDSMN2GZTVYZEY80IJ9W90QO" hidden="1">'[4]AP By MGMT Code'!$A$19</definedName>
    <definedName name="BEx7G4X4UB59YL9K6EHZNHKXYL5N" hidden="1">'[4]AP By MGMT Code'!$A$9:$B$15</definedName>
    <definedName name="BEx7H8H7MYRJ8B6YL3SHLFKXMTML" hidden="1">'[4]AP By MGMT Code'!$D$9:$E$22</definedName>
    <definedName name="BEx7HOYNHLI572YF60YTJLA51Y6S" hidden="1">'[4]AP By MGMT Code'!$A$9:$B$14</definedName>
    <definedName name="BEx7I1JSK6SU6YI7NBZTCGKNOWDX" hidden="1">#REF!</definedName>
    <definedName name="BEx7JSSAH68DI6KV87ZLVRSXKW62" hidden="1">'[4]AP By MGMT Code'!$D$9:$E$16</definedName>
    <definedName name="BEx7JU4WHDQ1D6H9Z831LLYMXGO8" hidden="1">'[4]AP By MGMT Code'!$D$24:$E$24</definedName>
    <definedName name="BEx91FJ86C4Q8J6FNHNF5RE8MKDU" hidden="1">#REF!</definedName>
    <definedName name="BEx91FJE2OLV24C1UN8SE2CCXWS8" hidden="1">#REF!</definedName>
    <definedName name="BEx941HOP12KTR5UNV14G7THH9MT" hidden="1">'[4]AP By MGMT Code'!$D$20:$E$20</definedName>
    <definedName name="BEx94ZYHDZJIEQEQIDFFLQFVE2QJ" hidden="1">'[4]AP By MGMT Code'!$A$21</definedName>
    <definedName name="BEx950UWEEZ891NJTGT3S1HH4PQT" hidden="1">'[4]AP By MGMT Code'!$A$19:$B$19</definedName>
    <definedName name="BEx952I55RES511MXC668IY1VK34" hidden="1">#REF!</definedName>
    <definedName name="BEx95HN3ZGIMIEQY9WNPHKDRBIEH" hidden="1">#REF!</definedName>
    <definedName name="BEx95HSF5K5NN58CLCN8AF5UZT8M" hidden="1">'[4]AP By MGMT Code'!$D$17:$E$17</definedName>
    <definedName name="BEx97ZPARG8SGTOTZZQXSOPK9P9Z" hidden="1">'[4]AP By MGMT Code'!$A$9:$B$16</definedName>
    <definedName name="BEx9871LYCEJIMEZ1N2Y75PZKY3T" hidden="1">'[4]AP By MGMT Code'!$A$17:$B$17</definedName>
    <definedName name="BEx98GS52ZNWGBKXFI2S0VN4NMD5" hidden="1">'[4]AP By MGMT Code'!$D$17:$E$17</definedName>
    <definedName name="BEx99524WB1QJ3ZE3I6WR44TO5RU" hidden="1">'[4]AP By MGMT Code'!$A$24:$B$24</definedName>
    <definedName name="BEx9A567WQ5842CQLX6UPTKEBOR8" hidden="1">'[4]AP By MGMT Code'!$D$15:$E$15</definedName>
    <definedName name="BEx9CNZC0XOK2F3VIUB87PCYSYPL" hidden="1">#REF!</definedName>
    <definedName name="BEx9HF9CFHEXOWZZ5HXI82R7ZD53" hidden="1">'[4]AP By MGMT Code'!$D$9:$E$20</definedName>
    <definedName name="BEx9HVW3RQLI5UOPY3RH4BRNKFWF" hidden="1">'[4]AP By MGMT Code'!$D$20:$E$20</definedName>
    <definedName name="BEx9IGQ15894BEJN2FFPQ57NZGAJ" hidden="1">#REF!</definedName>
    <definedName name="BEx9JUX98BQPOZYEZS2K1JSOVNH7" hidden="1">'[4]AP By MGMT Code'!$D$9:$E$14</definedName>
    <definedName name="BExAWQ3DC1IL60OCSJGL8K5SI6AN" hidden="1">'[4]AP By MGMT Code'!$D$9:$E$25</definedName>
    <definedName name="BExB1SREWJP47TWRG5H2HDC60O8G" hidden="1">'[4]AP By MGMT Code'!$A$9:$B$17</definedName>
    <definedName name="BExB2MQE3YCUEXUV0O842OVX7KG2" hidden="1">#REF!</definedName>
    <definedName name="BExB5CKYR12IDEDDR5XJ3I7ASL5V" hidden="1">'[4]AP By MGMT Code'!$A$19</definedName>
    <definedName name="BExB5TD6ZBVL4GWE8UEWBHM1BW6B" hidden="1">#REF!</definedName>
    <definedName name="BExB64LUC0UYCG1A6E94M64VCQNN" hidden="1">'[4]AP By MGMT Code'!$A$19</definedName>
    <definedName name="BExB7WQOUDPEDA65VALTR2ED1DM0" hidden="1">'[4]AP By MGMT Code'!$D$9:$E$23</definedName>
    <definedName name="BExB82QAHH1KW328ZAZUQ0P66MD2" hidden="1">'[4]AP By MGMT Code'!$A$26</definedName>
    <definedName name="BExBAAR5HJSII5NVSV3DETH5OSSN" hidden="1">#REF!</definedName>
    <definedName name="BExBBHB9M0269ZFA4B4QAL5GDXVI" hidden="1">'[4]AP By MGMT Code'!$A$19:$B$19</definedName>
    <definedName name="BExBCLX18YR2EK82LUNP1H5FMJSW" hidden="1">#REF!</definedName>
    <definedName name="BExCU4BMMNGMZAUIT56Z5RLJGDQY" hidden="1">'[4]AP By MGMT Code'!$A$9:$B$14</definedName>
    <definedName name="BExCWRBRG0SHBAG2REX8ZQUN2Q7P" hidden="1">'[4]AP By MGMT Code'!$A$17:$B$17</definedName>
    <definedName name="BExCXXVWKBJ1AV5XNQT5WZQ6N0HW" hidden="1">'[4]AP By MGMT Code'!$A$9:$B$15</definedName>
    <definedName name="BExCYQCXFDVWKI7NFYIIM3ME0L1M" hidden="1">'[4]AP By MGMT Code'!$A$19:$B$19</definedName>
    <definedName name="BExD0HW61V8B6GSP39Y0I2SD8SR3" hidden="1">#REF!</definedName>
    <definedName name="BExD0R6MAN3OU7RTN5NI33ZBRPHM" hidden="1">#REF!</definedName>
    <definedName name="BExD1RG67J70CHIMW1AW0BRL1523" hidden="1">'[4]AP By MGMT Code'!$A$22</definedName>
    <definedName name="BExD32NGM3JWWXP0OK36ZEO09U29" hidden="1">#REF!</definedName>
    <definedName name="BExD3OTVW3NSD2DRKECRKTT1I8JY" hidden="1">'[4]AP By MGMT Code'!$D$9:$E$16</definedName>
    <definedName name="BExD5BVBX92GG6RR8AJS4CV2ZAZU" hidden="1">'[4]AP By MGMT Code'!$A$20:$B$20</definedName>
    <definedName name="BExD73K1BQ4GF54VKRKD1MSDD0I7" hidden="1">'[4]AP By MGMT Code'!$A$21</definedName>
    <definedName name="BExEQ5PCLSXDKOZ0ETQPMCHPCU3B" hidden="1">'[4]AP By MGMT Code'!$D$9:$E$13</definedName>
    <definedName name="BExEQM6S66ZV6C21N3B60FHIRVX4" hidden="1">#REF!</definedName>
    <definedName name="BExERWCEBKQRYWRQLYJ4UCMMKTHG" localSheetId="3" hidden="1">'[5]Table'!#REF!</definedName>
    <definedName name="BExERWCEBKQRYWRQLYJ4UCMMKTHG" localSheetId="7" hidden="1">'[5]Table'!#REF!</definedName>
    <definedName name="BExERWCEBKQRYWRQLYJ4UCMMKTHG" localSheetId="9" hidden="1">'[5]Table'!#REF!</definedName>
    <definedName name="BExERWCEBKQRYWRQLYJ4UCMMKTHG" hidden="1">'[5]Table'!#REF!</definedName>
    <definedName name="BExESN5YVUITGSVKL0G7UP4CGM6R" hidden="1">#REF!</definedName>
    <definedName name="BExEUOFSIM29U5GYRKV141GV3305" hidden="1">'[4]AP By MGMT Code'!$D$15:$E$15</definedName>
    <definedName name="BExEUOW26EONFJV3P4G7J4BXH4ZE" hidden="1">#REF!</definedName>
    <definedName name="BExEVKNRH7JOBJ2ZDB5326OMMCQW" hidden="1">'[4]AP By MGMT Code'!$D$9:$E$17</definedName>
    <definedName name="BExEVSATRWAAA89GBN64FGZRM9IA" hidden="1">'[4]AP By MGMT Code'!$D$9:$E$14</definedName>
    <definedName name="BExEWOYWCE80SV2ZV9HU7M570DPC" hidden="1">'[4]AP By MGMT Code'!$A$9:$B$14</definedName>
    <definedName name="BExEXLBZIC8FE04VW3ZJ5XPNSE0C" hidden="1">'[4]AP By MGMT Code'!$A$9:$B$14</definedName>
    <definedName name="BExEXLSB98ON4DXKMR9WDBM94NBF" hidden="1">'[4]AP By MGMT Code'!$A$19</definedName>
    <definedName name="BExEXSDNGLN7E3ZISJSEZF8S5100" hidden="1">#REF!</definedName>
    <definedName name="BExF12RE4U7QO989PCVUTANI1I4S" hidden="1">'[4]AP By MGMT Code'!$A$21</definedName>
    <definedName name="BExF40K0L7KWZOLT390XR1OO81D5" hidden="1">#REF!</definedName>
    <definedName name="BExF43UONXHS1XWKHQOAAXNL4WX0" hidden="1">'[4]AP By MGMT Code'!$D$19:$E$19</definedName>
    <definedName name="BExF6CRPYYB3C1K22ZMPKPXSKMS9" hidden="1">#REF!</definedName>
    <definedName name="BExF6E9NO91LWC8ZRTWZOBEFFBPN" hidden="1">'[4]AP By MGMT Code'!$D$26:$E$26</definedName>
    <definedName name="BExF6ZP25DURIY1MDYVU07PIMSKF" hidden="1">'[4]AP By MGMT Code'!$D$9:$E$14</definedName>
    <definedName name="BExGL4Q0QF3PUED0AYFUFMPX4D7X" hidden="1">#REF!</definedName>
    <definedName name="BExGO69IZQY61W53ETRIYPB5QBYW" hidden="1">#REF!</definedName>
    <definedName name="BExGOIZZTRZEIZON3QXT6LVLA080" hidden="1">#REF!</definedName>
    <definedName name="BExGQ4OY5VR4PI8PF18YFTLZI81S" hidden="1">#REF!</definedName>
    <definedName name="BExGS8YSWZ4CYBO6KCGVT8V9OWM9" hidden="1">#REF!</definedName>
    <definedName name="BExGTG9TS3F59J23IW8IEGGH0S9N" hidden="1">#REF!</definedName>
    <definedName name="BExGUIMWM1SESJVUR2IE8VCBU541" hidden="1">#REF!</definedName>
    <definedName name="BExGVZDQB93L8NHR937Z9LRDB6TX" hidden="1">#REF!</definedName>
    <definedName name="BExGWS02S7HSGPJW05UHV8X3YQBZ" hidden="1">'[4]AP By MGMT Code'!$A$20:$B$20</definedName>
    <definedName name="BExGX9DUWOY3AESUM0W2XUAWK5C8" hidden="1">#REF!</definedName>
    <definedName name="BExGXM4I7C5B2ALERYVU1RPGCMEA" hidden="1">'[4]AP By MGMT Code'!$D$9:$E$15</definedName>
    <definedName name="BExH2WA3DENOLU9MX5S4RR8C5GQP" hidden="1">'[4]AP By MGMT Code'!$A$19:$B$19</definedName>
    <definedName name="BExH34Z1BE702LDGM7ZCD0X0RJRP" hidden="1">'[4]AP By MGMT Code'!$A$15:$B$15</definedName>
    <definedName name="BExIID9FD1D8VN55Y1OIMH20H2QY" hidden="1">'[4]AP By MGMT Code'!$D$9:$E$15</definedName>
    <definedName name="BExIINWEGOCXP564W9U73TQBW4AC" hidden="1">#REF!</definedName>
    <definedName name="BExIIW4ZW0W0Q8RU024MABKB5QG1" hidden="1">#REF!</definedName>
    <definedName name="BExIL1B90I1STTW78P50YEFYLYKZ" hidden="1">'[4]AP By MGMT Code'!$D$19:$E$19</definedName>
    <definedName name="BExIN733G5P4OCJ5SD8VNJ7B3QKQ" hidden="1">#REF!</definedName>
    <definedName name="BExIS6WJU8NSY7JI3HLVRAJNTHIJ" hidden="1">#REF!</definedName>
    <definedName name="BExISPC75LFDD5S8P6AP18ZRCFJ0" hidden="1">'[4]AP By MGMT Code'!$D$9:$E$25</definedName>
    <definedName name="BExIT945FK7HMZIHHQBI9S8S4L8C" hidden="1">'[4]AP By MGMT Code'!$D$17:$E$17</definedName>
    <definedName name="BExITOEEYXIAWH7LINH6F74TWBST" hidden="1">#REF!</definedName>
    <definedName name="BExIUHMCEH62CPMAUHR7W8VJKMZL" hidden="1">'[4]AP By MGMT Code'!$A$21</definedName>
    <definedName name="BExIVAU9B8UHDBU73O6932NROGK2" hidden="1">#REF!</definedName>
    <definedName name="BExIVQ9ZT09M8XAUA6UABKH3ED4I" hidden="1">'[4]AP By MGMT Code'!$A$9:$B$13</definedName>
    <definedName name="BExIWSHLEBT9PY9FACAOGRIRM75Q" hidden="1">#REF!</definedName>
    <definedName name="BExIXW1TAYA8GDMQJ207ZVADUIXP" hidden="1">#REF!</definedName>
    <definedName name="BExIZ497GEQQRUKIU6MDQ0TVBU77" hidden="1">'[4]AP By MGMT Code'!$A$9:$B$15</definedName>
    <definedName name="BExKDM0MIO690C327ZBKTQ115F2V" hidden="1">'[4]AP By MGMT Code'!$A$17:$B$17</definedName>
    <definedName name="BExKE33O37F1IYSXERXRNIDMZ2A2" hidden="1">#REF!</definedName>
    <definedName name="BExKF32DPXPXYGTA7EOQ831AB2P6" hidden="1">'[4]AP By MGMT Code'!$A$9:$B$14</definedName>
    <definedName name="BExKL23KNZ0S7ZHQP0S5SDY5O8WH" hidden="1">#REF!</definedName>
    <definedName name="BExKLGXLLIXFDYSOC3F6PJJ2H1MK" hidden="1">'[4]AP By MGMT Code'!$D$26:$E$26</definedName>
    <definedName name="BExKP53O19WBNP3XAYY75WUJ2845" hidden="1">#REF!</definedName>
    <definedName name="BExKPRQ7TEDEA5VRZR9IIACEN0JQ" hidden="1">'[4]AP By MGMT Code'!$D$9:$E$17</definedName>
    <definedName name="BExKTNZKYTN03W2X8FJB1KBVP82T" hidden="1">'[4]AP By MGMT Code'!$A$9:$B$16</definedName>
    <definedName name="BExKTOFUJ7DPD0UQGRPYAXI2J6AS" hidden="1">'[4]AP By MGMT Code'!$D$17:$E$17</definedName>
    <definedName name="BExKUB7OIFQK6U25WM6PZ02F3KDN" hidden="1">'[4]AP By MGMT Code'!$D$20:$E$20</definedName>
    <definedName name="BExKUNNKL8GZOAO2XS5QKBZLASNR" hidden="1">#REF!</definedName>
    <definedName name="BExKV98E5Z5TI7QNR35LZT4I26S2" hidden="1">'[4]AP By MGMT Code'!$A$22</definedName>
    <definedName name="BExKVW5PQ06M9L495MG9G27TO3JI" hidden="1">#REF!</definedName>
    <definedName name="BExMAJ0KH7S9M008YC9MT3S6YWVW" hidden="1">#REF!</definedName>
    <definedName name="BExMB5CC9JHPST8QCRCXGERS347S" hidden="1">'[4]AP By MGMT Code'!$A$19:$F$29</definedName>
    <definedName name="BExMBRZ1WAYYINT2YIY4PE7HVW08" hidden="1">#REF!</definedName>
    <definedName name="BExMBYPQDG9AYDQ5E8IECVFREPO6" localSheetId="3" hidden="1">'[5]Table'!#REF!</definedName>
    <definedName name="BExMBYPQDG9AYDQ5E8IECVFREPO6" localSheetId="7" hidden="1">'[5]Table'!#REF!</definedName>
    <definedName name="BExMBYPQDG9AYDQ5E8IECVFREPO6" localSheetId="9" hidden="1">'[5]Table'!#REF!</definedName>
    <definedName name="BExMBYPQDG9AYDQ5E8IECVFREPO6" hidden="1">'[5]Table'!#REF!</definedName>
    <definedName name="BExMCPJBTXWCLS2TPZ8RWST1L4VL" hidden="1">'[4]AP By MGMT Code'!$A$9:$B$14</definedName>
    <definedName name="BExMEH2R1IQIDCO77029VQSYHAEH" hidden="1">#REF!</definedName>
    <definedName name="BExMEIKOIHVG8D5J2YKF5WEDQ4YN" hidden="1">'[4]AP By MGMT Code'!$D$15:$E$15</definedName>
    <definedName name="BExMHZ3JD6S0HP7LQUMRTZTTCAC3" hidden="1">#REF!</definedName>
    <definedName name="BExMI7N49V2J27YCFMFLO5NPY1AA" hidden="1">#REF!</definedName>
    <definedName name="BExMJML6T1XTVQ87LGLK7PS2ZT5C" hidden="1">#REF!</definedName>
    <definedName name="BExMLZJZNOIVWCG3D9L5DSK79J9B" hidden="1">#REF!</definedName>
    <definedName name="BExMPFH95P6TEIAGGZB4T3H5J064" hidden="1">'[4]AP By MGMT Code'!$A$17:$B$17</definedName>
    <definedName name="BExMPLX4PJR9OQR0NJVJUFX9VZ65" hidden="1">#REF!</definedName>
    <definedName name="BExMPPYW48VCKIPQNJNXSTCOU2NG" hidden="1">'[4]AP By MGMT Code'!$A$9:$B$15</definedName>
    <definedName name="BExMPRM5Q3PWD4S9OCHMZJ5OHXM8" hidden="1">'[4]AP By MGMT Code'!$D$9:$E$18</definedName>
    <definedName name="BExO5L15N3ROMLP2ALD23LTV88MU" hidden="1">#REF!</definedName>
    <definedName name="BExO6BEMQT4JNWQXTLNT0A33RHJW" hidden="1">'[4]AP By MGMT Code'!$D$17:$E$17</definedName>
    <definedName name="BExO71MLOT0XLWUSZC0O9RN3HHA3" hidden="1">'[4]AP By MGMT Code'!$A$17</definedName>
    <definedName name="BExO7N203T0U8D0W1ZZGM0UJOCIG" hidden="1">'[4]AP By MGMT Code'!$D$9:$E$15</definedName>
    <definedName name="BExO8153WTLHG1MPZXYB9YKJKVNQ" hidden="1">'[4]AP By MGMT Code'!$A$21</definedName>
    <definedName name="BExO91URGOKY0T7L2QLZ5BZQA8QH" hidden="1">#REF!</definedName>
    <definedName name="BExODKQP2CBC2P1BBRUR4TPOWF4C" hidden="1">'[4]AP By MGMT Code'!$A$15:$B$15</definedName>
    <definedName name="BExODZFDGPW56PTU5HT3Z198ZO2K" hidden="1">#REF!</definedName>
    <definedName name="BExOETZXDJJZKKQ7ZK3YGGDYEGFR" hidden="1">'[4]AP By MGMT Code'!$A$17:$B$17</definedName>
    <definedName name="BExOGLONV9X9X5841HBNAL5GZ0ET" hidden="1">#REF!</definedName>
    <definedName name="BExOH1VB7RC0GKJ5D9DIXF0XUZNC" hidden="1">#REF!</definedName>
    <definedName name="BExOIYCGKW2OD2LY9OE1WM6NAA17" hidden="1">'[4]AP By MGMT Code'!$A$21</definedName>
    <definedName name="BExOKTXFO58QQ0GJAGQ5ZJKTGVEQ" hidden="1">'[4]AP By MGMT Code'!$A$19:$B$19</definedName>
    <definedName name="BExOLRHXQ533GYCLMWEJBGZ7ZPQE" hidden="1">'[4]AP By MGMT Code'!$A$17</definedName>
    <definedName name="BExOP38A2MZCU51DXI9F1FTE3EVA" hidden="1">#REF!</definedName>
    <definedName name="BExOP92M8FUCLJYWKDA0OZVFSTRD" hidden="1">'[4]AP By MGMT Code'!$A$9:$B$13</definedName>
    <definedName name="BExQ33LWKU9MRJGASVQ9QJNC9VLR" hidden="1">#REF!</definedName>
    <definedName name="BExQ3RQE5W2KKL07T2U3ZO00GI92" hidden="1">'[4]AP By MGMT Code'!$A$9:$B$14</definedName>
    <definedName name="BExQ3WJ1M2TSHUF5N98KDSVRO3X4" hidden="1">#REF!</definedName>
    <definedName name="BExQ46V7PN94C6KX7BB7NO1K25L1" hidden="1">'[4]AP By MGMT Code'!$D$24:$E$24</definedName>
    <definedName name="BExQ4ZN0BC3BGW9T7XOBMUR5BHXZ" hidden="1">#REF!</definedName>
    <definedName name="BExQ64JPSY8UMPRK46RC9XMI8TC1" hidden="1">'[4]AP By MGMT Code'!$A$9:$B$15</definedName>
    <definedName name="BExQ747PEQ05IKZBM285Q8QR0IJ0" hidden="1">'[4]AP By MGMT Code'!$D$17:$E$17</definedName>
    <definedName name="BExQ869UFIPAIDXP64AYG4L2IBHN" hidden="1">#REF!</definedName>
    <definedName name="BExQ8HNU0XL6M0JLSUL8WO5VXFO4" hidden="1">#REF!</definedName>
    <definedName name="BExQ9ZLYHWABXAA9NJDW8ZS0UQ9P" localSheetId="3" hidden="1">'[5]Table'!#REF!</definedName>
    <definedName name="BExQ9ZLYHWABXAA9NJDW8ZS0UQ9P" localSheetId="7" hidden="1">'[5]Table'!#REF!</definedName>
    <definedName name="BExQ9ZLYHWABXAA9NJDW8ZS0UQ9P" localSheetId="9" hidden="1">'[5]Table'!#REF!</definedName>
    <definedName name="BExQ9ZLYHWABXAA9NJDW8ZS0UQ9P" hidden="1">'[5]Table'!#REF!</definedName>
    <definedName name="BExQBKJTFW0ZPMCV40XGQ35JMP8B" hidden="1">'[4]AP By MGMT Code'!$D$9:$E$17</definedName>
    <definedName name="BExQCS0CED9NTYM11OQTHT08RYSN" hidden="1">#REF!</definedName>
    <definedName name="BExQCZNDT1UZQSICTRX5YLO3NRZQ" hidden="1">'[4]AP By MGMT Code'!$A$17</definedName>
    <definedName name="BExQD0ZZXBADDX9O4N9189LX7CJW" hidden="1">#REF!</definedName>
    <definedName name="BExQD7FWGKWICBVR4X7PXH9YZVI0" hidden="1">'[4]AP By MGMT Code'!$A$9:$B$17</definedName>
    <definedName name="BExQDH6MHF3AWBD4WKF3B5UAU3T9" hidden="1">#REF!</definedName>
    <definedName name="BExQJXWEU91SGTKCJ6X1ITB9I8I4" hidden="1">#REF!</definedName>
    <definedName name="BExS2VUMV7HQETMK1W9QIPXSO59M" hidden="1">#REF!</definedName>
    <definedName name="BExS608MEXZOXAT51YLTMHY4L9NH" hidden="1">'[4]AP By MGMT Code'!$A$21</definedName>
    <definedName name="BExS6I808OUDO4I050XXJ1IZAQLC" hidden="1">'[4]AP By MGMT Code'!$A$26</definedName>
    <definedName name="BExS6NX0848GWAB5DW2BLKSJ7W14" hidden="1">'[4]AP By MGMT Code'!$A$26:$B$26</definedName>
    <definedName name="BExS7S83UA78RP31ZQWVBJE55JTR" hidden="1">#REF!</definedName>
    <definedName name="BExSB3YIP8YEC9BP4R13QUTXEGO8" hidden="1">#REF!</definedName>
    <definedName name="BExSBA3MW4NYPIN33VNC6PNANRCC" hidden="1">#REF!</definedName>
    <definedName name="BExSBDP37E9G73YCKKHRPY8XVY9L" hidden="1">'[4]AP By MGMT Code'!$A$17:$B$17</definedName>
    <definedName name="BExSE4QUGM77TSXRC752JPTCC14G" hidden="1">'[4]AP By MGMT Code'!$D$17:$E$17</definedName>
    <definedName name="BExSEBSH9WRT033QM5LX27UVZLXL" hidden="1">#REF!</definedName>
    <definedName name="BExSES9WI50D5NVRA8ZDXI67HE2R" hidden="1">'[4]AP By MGMT Code'!$D$9:$D$15</definedName>
    <definedName name="BExSGLB38N43D2012OGH4V31BYG5" hidden="1">'[4]AP By MGMT Code'!$A$19:$F$29</definedName>
    <definedName name="BExTUNC61FA2OJUZG3MC0Q4YBUF1" hidden="1">'[4]AP By MGMT Code'!$A$9:$B$13</definedName>
    <definedName name="BExTUY9WNSJ91GV8CP0SKJTEIV82" localSheetId="3" hidden="1">'[5]Table'!#REF!</definedName>
    <definedName name="BExTUY9WNSJ91GV8CP0SKJTEIV82" localSheetId="7" hidden="1">'[5]Table'!#REF!</definedName>
    <definedName name="BExTUY9WNSJ91GV8CP0SKJTEIV82" localSheetId="9" hidden="1">'[5]Table'!#REF!</definedName>
    <definedName name="BExTUY9WNSJ91GV8CP0SKJTEIV82" hidden="1">'[5]Table'!#REF!</definedName>
    <definedName name="BExTY4WUUTG8H435TWNQ3OQNGC3A" hidden="1">'[4]AP By MGMT Code'!$A$17:$B$17</definedName>
    <definedName name="BExTYOE6AG566E6OR72AXVEUB7FU" hidden="1">'[4]AP By MGMT Code'!$A$17:$B$17</definedName>
    <definedName name="BExU09SA67DXDQYND317QLWYHABW" hidden="1">#REF!</definedName>
    <definedName name="BExU1HE3ECQCMTO06GSCOFWGX0EO" hidden="1">#REF!</definedName>
    <definedName name="BExU1LVYT8Z42U03QJJ33CAQQBUN" hidden="1">'[4]AP By MGMT Code'!$A$17:$B$17</definedName>
    <definedName name="BExU28NZXUJB9W17RSNKSK1JIHHF" hidden="1">#REF!</definedName>
    <definedName name="BExU2HSZCX8ITJ1W4RWJXYGELVDQ" hidden="1">'[4]AP By MGMT Code'!$D$19:$E$19</definedName>
    <definedName name="BExU36ODV97MBVC4DOTFLDICGNUK" hidden="1">#REF!</definedName>
    <definedName name="BExU88G1AHFIK0TE570LT49FBNW1" hidden="1">#REF!</definedName>
    <definedName name="BExU97NVLJJXTITNSJYF2XSR95OY" hidden="1">'[4]AP By MGMT Code'!$D$9:$E$18</definedName>
    <definedName name="BExUAK7OHYJJ56TYNMF4BKE8FGFO" hidden="1">#REF!</definedName>
    <definedName name="BExVQO9KXCVUXZRLU6MVIIDPLJ2Z" hidden="1">'[4]AP By MGMT Code'!$A$19:$B$19</definedName>
    <definedName name="BExVT4TUR5DPCET5AXGASUHH6DTX" hidden="1">'[4]AP By MGMT Code'!$A$19</definedName>
    <definedName name="BExVTTJW6W0O9MS3X0OREUC27Z9I" hidden="1">'[4]AP By MGMT Code'!$A$19</definedName>
    <definedName name="BExVULQ5O4S4QIMAT7ZT3NZ8D5G4" hidden="1">'[4]AP By MGMT Code'!$A$20:$B$20</definedName>
    <definedName name="BExVVJAFKWZXNU92SSIU20P1QHKY" hidden="1">'[4]AP By MGMT Code'!$D$9:$E$18</definedName>
    <definedName name="BExVWI20GI1ZDHWNKE6DQ0UR8US3" hidden="1">'[4]AP By MGMT Code'!$D$9:$E$13</definedName>
    <definedName name="BExVXL0N9EX0J93MKD94O3O5A8VW" hidden="1">'[4]AP By MGMT Code'!$A$19:$F$29</definedName>
    <definedName name="BExVXQ9FGWC8L41YC93GF0GL3XEK" hidden="1">'[4]AP By MGMT Code'!$A$9:$B$15</definedName>
    <definedName name="BExVYUKPH4A8FCOGB2D1GZNPMZ6Z" hidden="1">'[4]AP By MGMT Code'!$A$22</definedName>
    <definedName name="BExW1XWT58GOZNL0WU7MA7ZXP4LY" hidden="1">'[4]AP By MGMT Code'!$D$9:$E$15</definedName>
    <definedName name="BExW31MCV04X4C43S02DMMONMVK8" hidden="1">'[4]AP By MGMT Code'!$D$17:$E$17</definedName>
    <definedName name="BExW5374G1OETC40U3ULFLW8VH3Y" hidden="1">'[4]AP By MGMT Code'!$A$19</definedName>
    <definedName name="BExW6HZW5326S9WURX3095ZRJPVB" hidden="1">'[4]AP By MGMT Code'!$A$19:$B$19</definedName>
    <definedName name="BExXM7NWP3WJFFLZTTUGVCCM2RZ2" hidden="1">#REF!</definedName>
    <definedName name="BExXNDH1DZA1BEQOXRZJCDO44MTO" hidden="1">#REF!</definedName>
    <definedName name="BExXNSWLB2JVE37XUPMMNRHPUU35" hidden="1">'[4]AP By MGMT Code'!$A$15:$B$15</definedName>
    <definedName name="BExXOH6KDAG5EBHNSFID0KI5PE67" hidden="1">#REF!</definedName>
    <definedName name="BExXP3276FAJJGZJ6IEFCUUIVQ75" hidden="1">'[4]AP By MGMT Code'!$D$9:$E$14</definedName>
    <definedName name="BExXPWA3R8TOS57WNQL7JGRT9FMJ" hidden="1">'[4]AP By MGMT Code'!$A$9:$B$14</definedName>
    <definedName name="BExXQJ23E2QD77JX1XYND7ZB1DCG" hidden="1">'[4]AP By MGMT Code'!$A$9:$B$15</definedName>
    <definedName name="BExXRN2GPOFWJU9WRX8ISZ4C80G6" hidden="1">'[4]AP By MGMT Code'!$A$26:$B$26</definedName>
    <definedName name="BExXUM26U5FOP90SBD92MMHRR1OM" hidden="1">#REF!</definedName>
    <definedName name="BExXXI22EYQVZE9ZYUNXUNP0Z6N9" hidden="1">'[4]AP By MGMT Code'!$D$17:$E$17</definedName>
    <definedName name="BExXZRQ4PON1ESY4WW66P9CIEAXF" hidden="1">'[4]AP By MGMT Code'!$D$17:$E$17</definedName>
    <definedName name="BExY0OOZG63PLSR2IPR4EU9W2FVW" hidden="1">'[4]AP By MGMT Code'!$A$9:$B$15</definedName>
    <definedName name="BExY18H38TRJTEV1DXYE2CVD2ERV" hidden="1">'[4]AP By MGMT Code'!$D$19:$E$19</definedName>
    <definedName name="BExY4F97NBGGLDTQKVPEEF3GDGJ9" hidden="1">#REF!</definedName>
    <definedName name="BExY4TXWAG0PHU3ZHV4Z8ZAXJ6H4" hidden="1">#REF!</definedName>
    <definedName name="BExY53TYWDLNEUZP27UAVRMKNQ9H" hidden="1">'[4]AP By MGMT Code'!$A$9:$B$15</definedName>
    <definedName name="BExY5C83GULV55228OP704DS5CXU" hidden="1">'[4]AP By MGMT Code'!$D$17:$E$17</definedName>
    <definedName name="BExZIJOLQMBLMSDWSZEZAL094YDS" hidden="1">'[4]AP By MGMT Code'!$A$28:$H$35</definedName>
    <definedName name="BExZJ42B3F1FT62AXWX6H0GUC4O0" hidden="1">'[4]AP By MGMT Code'!$D$9:$E$18</definedName>
    <definedName name="BExZJIG6AW980T0BZBA4JXINV6AO" hidden="1">'[4]AP By MGMT Code'!$A$17:$B$17</definedName>
    <definedName name="BExZKGRJ6N4ERN6YVP01NN7YGS5W" hidden="1">#REF!</definedName>
    <definedName name="BExZLBXMGVEODWNGJVI2UXVUJ9IP" hidden="1">'[4]AP By MGMT Code'!$A$19</definedName>
    <definedName name="BExZM2B59LLVZTMY3B7MVAQ7X3PY" hidden="1">#REF!</definedName>
    <definedName name="BExZOEYYZWX4Q3DRTWPJFFSR4RS8" hidden="1">#REF!</definedName>
    <definedName name="BExZOQYL5BD0I0SHSRSBPWI2P89S" hidden="1">#REF!</definedName>
    <definedName name="BExZP9E1YZHTC9XLBL898D7ZM1I0" hidden="1">#REF!</definedName>
    <definedName name="BExZR4IWNQUB0KOCR3PH83XQAA7O" hidden="1">#REF!</definedName>
    <definedName name="BExZRDD3YJIE57SO6FEPCEW3JAQU" hidden="1">#REF!</definedName>
    <definedName name="BExZRRARJMFV0ALI7D6QP9P40XDJ" hidden="1">'[4]AP By MGMT Code'!$D$9:$D$15</definedName>
    <definedName name="BExZS9L3V2BEG0I76R3YOUB4OO5K" hidden="1">'[4]AP By MGMT Code'!$D$9:$E$17</definedName>
    <definedName name="BExZT1LV669TTO23EQP5J530NWLM" hidden="1">'[4]AP By MGMT Code'!$A$9:$B$15</definedName>
    <definedName name="BExZT75DE6XS14LSQ738XFZSCC2N" hidden="1">'[4]AP By MGMT Code'!$A$17:$B$17</definedName>
    <definedName name="BExZT9JQ575DHT2K19WLAX52B7FW" hidden="1">#REF!</definedName>
    <definedName name="BExZTALJZ7G6AD0DONZVH4NQ4SPY" hidden="1">#REF!</definedName>
    <definedName name="BS">#REF!</definedName>
    <definedName name="BudActOld">#REF!</definedName>
    <definedName name="BudvsActMth">#REF!</definedName>
    <definedName name="BudvsActYTD">#REF!</definedName>
    <definedName name="conmed_BS">#REF!</definedName>
    <definedName name="conmed_CS">#REF!</definedName>
    <definedName name="conmed_detail">#REF!</definedName>
    <definedName name="corpmap">'[6]corpmap'!$A$2:$B$277</definedName>
    <definedName name="DET">#REF!</definedName>
    <definedName name="EXPLAN">#REF!</definedName>
    <definedName name="graphdata">#REF!</definedName>
    <definedName name="hhh" localSheetId="3">'[3]BALSHEET - Millions'!#REF!</definedName>
    <definedName name="hhh" localSheetId="7">'[3]BALSHEET - Millions'!#REF!</definedName>
    <definedName name="hhh">'[3]BALSHEET - Millions'!#REF!</definedName>
    <definedName name="howToChange" localSheetId="11">#REF!</definedName>
    <definedName name="howToChange" localSheetId="3">#REF!</definedName>
    <definedName name="howToChange" localSheetId="7">#REF!</definedName>
    <definedName name="howToChange" localSheetId="9">#REF!</definedName>
    <definedName name="howToChange">#REF!</definedName>
    <definedName name="howToCheck" localSheetId="11">#REF!</definedName>
    <definedName name="howToCheck" localSheetId="3">#REF!</definedName>
    <definedName name="howToCheck" localSheetId="7">#REF!</definedName>
    <definedName name="howToCheck" localSheetId="9">#REF!</definedName>
    <definedName name="howToCheck">#REF!</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L_DATE_SCHEDULE" hidden="1">"c2481"</definedName>
    <definedName name="IQ_CALL_FEATURE" hidden="1">"c2197"</definedName>
    <definedName name="IQ_CALL_PRICE_SCHEDULE" hidden="1">"c2482"</definedName>
    <definedName name="IQ_CALLABLE" hidden="1">"c2196"</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ITDAR" hidden="1">"c2989"</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CURRENCY" hidden="1">"c2140"</definedName>
    <definedName name="IQ_EST_DATE" hidden="1">"c1634"</definedName>
    <definedName name="IQ_EST_EPS_GROWTH_1YR" hidden="1">"c1636"</definedName>
    <definedName name="IQ_EST_EPS_GROWTH_5YR" hidden="1">"c1655"</definedName>
    <definedName name="IQ_EST_EPS_GROWTH_Q_1YR" hidden="1">"c1641"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NSION" hidden="1">"c1031"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"c2903"</definedName>
    <definedName name="IQ_RETAIL_ACQUIRED_OWNED_STORES" hidden="1">"c2895"</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DA" hidden="1">"c2381"</definedName>
    <definedName name="IQ_TR_ACQ_FILING_CURRENCY" hidden="1">"c3033"</definedName>
    <definedName name="IQ_TR_ACQ_MCAP_1DAY" hidden="1">"c2345"</definedName>
    <definedName name="IQ_TR_ACQ_MIN_INT" hidden="1">"c2374"</definedName>
    <definedName name="IQ_TR_ACQ_NET_DEBT" hidden="1">"c2373"</definedName>
    <definedName name="IQ_TR_ACQ_NI" hidden="1">"c2378"</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DA" hidden="1">"c2334"</definedName>
    <definedName name="IQ_TR_TARGET_FILING_CURRENCY" hidden="1">"c3034"</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KF">#REF!</definedName>
    <definedName name="LOLD">1</definedName>
    <definedName name="LOLD_Table">10</definedName>
    <definedName name="MISACCR">#REF!</definedName>
    <definedName name="MiscRec">#REF!</definedName>
    <definedName name="OOO">#REF!</definedName>
    <definedName name="pharm_CS" localSheetId="3">'[9]Staff'!#REF!</definedName>
    <definedName name="pharm_CS" localSheetId="7">'[9]Staff'!#REF!</definedName>
    <definedName name="pharm_CS" localSheetId="9">'[9]Staff'!#REF!</definedName>
    <definedName name="pharm_CS">'[9]Staff'!#REF!</definedName>
    <definedName name="position">#REF!</definedName>
    <definedName name="_xlnm.Print_Area" localSheetId="1">'1. Summary_including'!$A$1:$S$36</definedName>
    <definedName name="_xlnm.Print_Area" localSheetId="11">'10. Proj Specified'!$A$1:$J$35</definedName>
    <definedName name="_xlnm.Print_Area" localSheetId="2">'2. Review'!$A$1:$S$59</definedName>
    <definedName name="_xlnm.Print_Area" localSheetId="3">'3. FX Impact'!$A$1:$M$56</definedName>
    <definedName name="_xlnm.Print_Area" localSheetId="4">'4. Worldwide'!$A$1:$Z$40</definedName>
    <definedName name="_xlnm.Print_Area" localSheetId="5">'5. Domestic'!$A$1:$R$39</definedName>
    <definedName name="_xlnm.Print_Area" localSheetId="6">'6. International'!$A$1:$T$38</definedName>
    <definedName name="_xlnm.Print_Area" localSheetId="7">'7.GAAP to NON_GAAP REC'!$A$1:$P$30</definedName>
    <definedName name="_xlnm.Print_Area" localSheetId="10">'9. ADDL DATA'!$1:$22</definedName>
    <definedName name="ProjActMth">#REF!</definedName>
    <definedName name="ProjvsActYTD">#REF!</definedName>
    <definedName name="Q1WkCap">#REF!</definedName>
    <definedName name="Q2WkCap">#REF!</definedName>
    <definedName name="Q3WkCap">#REF!</definedName>
    <definedName name="Q4WkCap">#REF!</definedName>
    <definedName name="QP2" localSheetId="3">#REF!</definedName>
    <definedName name="QP2" localSheetId="6">'6. International'!#REF!</definedName>
    <definedName name="QP2" localSheetId="7">#REF!</definedName>
    <definedName name="QP2" localSheetId="9">#REF!</definedName>
    <definedName name="QP2">#REF!</definedName>
    <definedName name="QQ">#REF!</definedName>
    <definedName name="quarter">#REF!</definedName>
    <definedName name="SAPBEXhrIndnt" hidden="1">"Wide"</definedName>
    <definedName name="SAPsysID" hidden="1">"708C5W7SBKP804JT78WJ0JNKI"</definedName>
    <definedName name="SAPwbID" hidden="1">"ARS"</definedName>
    <definedName name="summary" localSheetId="1">'1. Summary_including'!$A$1:$L$31</definedName>
    <definedName name="summary">#REF!</definedName>
    <definedName name="VARIANCE">#REF!</definedName>
    <definedName name="WWSalesQuarter" localSheetId="6">'6. International'!$A$1:$K$31</definedName>
    <definedName name="WWSalesQuarter">#REF!</definedName>
    <definedName name="WWSalesYear" localSheetId="3">#REF!</definedName>
    <definedName name="WWSalesYear" localSheetId="6">'6. International'!#REF!</definedName>
    <definedName name="WWSalesYear" localSheetId="7">#REF!</definedName>
    <definedName name="WWSalesYear" localSheetId="9">#REF!</definedName>
    <definedName name="WWSalesYear">#REF!</definedName>
    <definedName name="year">#REF!</definedName>
    <definedName name="ytd" localSheetId="6">'6. International'!$A$2:$K$28</definedName>
    <definedName name="ytd">#REF!</definedName>
  </definedNames>
  <calcPr fullCalcOnLoad="1"/>
</workbook>
</file>

<file path=xl/sharedStrings.xml><?xml version="1.0" encoding="utf-8"?>
<sst xmlns="http://schemas.openxmlformats.org/spreadsheetml/2006/main" count="636" uniqueCount="289">
  <si>
    <t>BRISTOL-MYERS SQUIBB COMPANY</t>
  </si>
  <si>
    <t>Total</t>
  </si>
  <si>
    <t>QUARTER-TO-DATE</t>
  </si>
  <si>
    <t>Long-term debt</t>
  </si>
  <si>
    <t xml:space="preserve"> </t>
  </si>
  <si>
    <t>Erbitux</t>
  </si>
  <si>
    <t>Gross Margin</t>
  </si>
  <si>
    <t>Cardiovascular</t>
  </si>
  <si>
    <t>Oncology</t>
  </si>
  <si>
    <t>Virology</t>
  </si>
  <si>
    <t>Downsizing and streamlining of worldwide operations</t>
  </si>
  <si>
    <t>SPECIFIED ITEMS</t>
  </si>
  <si>
    <t>June 30,</t>
  </si>
  <si>
    <t>Baraclude</t>
  </si>
  <si>
    <t>% Change</t>
  </si>
  <si>
    <t>1st Qtr</t>
  </si>
  <si>
    <t>2nd Qtr</t>
  </si>
  <si>
    <t>6 Months</t>
  </si>
  <si>
    <t>3rd Qtr</t>
  </si>
  <si>
    <t>9 Months</t>
  </si>
  <si>
    <t>4th Qtr</t>
  </si>
  <si>
    <t>Year</t>
  </si>
  <si>
    <t>Cost of products sold</t>
  </si>
  <si>
    <t>Research and development</t>
  </si>
  <si>
    <t>Provision for restructuring</t>
  </si>
  <si>
    <t>Dividends declared per common share</t>
  </si>
  <si>
    <t>Other Ratios</t>
  </si>
  <si>
    <t>Effective Tax Rate</t>
  </si>
  <si>
    <t>March 31,</t>
  </si>
  <si>
    <t>September 30,</t>
  </si>
  <si>
    <t>Qtr vs. Qtr</t>
  </si>
  <si>
    <t>YTD vs. YTD</t>
  </si>
  <si>
    <t>Interest expense</t>
  </si>
  <si>
    <t xml:space="preserve">December 31, </t>
  </si>
  <si>
    <t>Advertising and product promotion</t>
  </si>
  <si>
    <t>Equity in net income of affiliates</t>
  </si>
  <si>
    <t>Marketing, selling and administrative</t>
  </si>
  <si>
    <t>Immunoscience</t>
  </si>
  <si>
    <t>Sprycel</t>
  </si>
  <si>
    <t>EXCLUDING PROJECTED SPECIFIED ITEMS</t>
  </si>
  <si>
    <t>N/A</t>
  </si>
  <si>
    <t>(a)</t>
  </si>
  <si>
    <t>(b)</t>
  </si>
  <si>
    <t>FX Impact</t>
  </si>
  <si>
    <t>Growth %</t>
  </si>
  <si>
    <t>Favorable /</t>
  </si>
  <si>
    <t>(Unfavorable)</t>
  </si>
  <si>
    <t>Growth $</t>
  </si>
  <si>
    <t>Excluding FX</t>
  </si>
  <si>
    <t>Cash and cash equivalents</t>
  </si>
  <si>
    <t>Marketable securities - current</t>
  </si>
  <si>
    <t xml:space="preserve">RECONCILIATION OF GAAP AND NON-GAAP GROWTH DOLLARS AND PERCENTAGES EXCLUDING FOREIGN EXCHANGE IMPACT </t>
  </si>
  <si>
    <t>Neuroscience</t>
  </si>
  <si>
    <t>Marketable securities - long term</t>
  </si>
  <si>
    <t>Abilify</t>
  </si>
  <si>
    <t>TOTAL</t>
  </si>
  <si>
    <t>SELECTED BALANCE SHEET INFORMATION</t>
  </si>
  <si>
    <t>FX Impact % *</t>
  </si>
  <si>
    <t>FX Impact $ *</t>
  </si>
  <si>
    <t>YEAR-TO-DATE</t>
  </si>
  <si>
    <t>Other</t>
  </si>
  <si>
    <t xml:space="preserve">    Other</t>
  </si>
  <si>
    <t>(c)</t>
  </si>
  <si>
    <t xml:space="preserve">                                            </t>
  </si>
  <si>
    <t>(d)</t>
  </si>
  <si>
    <t>EARNINGS FROM OPERATIONS</t>
  </si>
  <si>
    <t>Eliquis</t>
  </si>
  <si>
    <t>Yervoy</t>
  </si>
  <si>
    <t xml:space="preserve">     Cash, cash equivalents and marketable securities</t>
  </si>
  <si>
    <t>Litigation charges/(recoveries)</t>
  </si>
  <si>
    <t>Other (income)/expense</t>
  </si>
  <si>
    <t xml:space="preserve">Process standardization implementation costs </t>
  </si>
  <si>
    <t>Upfront, milestone and other licensing receipts</t>
  </si>
  <si>
    <t>(e)</t>
  </si>
  <si>
    <t>Investment income</t>
  </si>
  <si>
    <t>Gross profit</t>
  </si>
  <si>
    <t>Effective Tax Rate excluding specified items</t>
  </si>
  <si>
    <t>Gross Profit</t>
  </si>
  <si>
    <t>Gross profit excluding specified items</t>
  </si>
  <si>
    <t>Marketing, selling and administrative excluding specified items</t>
  </si>
  <si>
    <t>Research and development excluding specified items</t>
  </si>
  <si>
    <t>RECONCILIATION OF CERTAIN NON-GAAP LINE ITEMS TO CERTAIN GAAP LINE ITEMS</t>
  </si>
  <si>
    <t xml:space="preserve">* Foreign exchange (FX) impact determined by the change in a line item's current and prior period results at a common exchange rate and comparing this change to the actual reported change from the same period.  This difference is determined to be the FX impact.  </t>
  </si>
  <si>
    <t>Other (income)/expense excluding specified items</t>
  </si>
  <si>
    <t xml:space="preserve">    Europe </t>
  </si>
  <si>
    <t>Net Earnings/(Loss) Attributable to Noncontrolling Interest</t>
  </si>
  <si>
    <t>Average Common Shares Outstanding - Diluted</t>
  </si>
  <si>
    <t xml:space="preserve">      </t>
  </si>
  <si>
    <t>Projected Diluted Earnings Attributable to Shareholders per Common Share - GAAP</t>
  </si>
  <si>
    <t>Projected Specified Items:</t>
  </si>
  <si>
    <t>Projected Diluted Earnings Attributable to Shareholders per Common Share - Non-GAAP</t>
  </si>
  <si>
    <t>Other (Income)/Expense</t>
  </si>
  <si>
    <t>Short-term borrowings and current portion of long-term debt</t>
  </si>
  <si>
    <t xml:space="preserve">    Rest of the World</t>
  </si>
  <si>
    <t xml:space="preserve">    US and Puerto Rico</t>
  </si>
  <si>
    <t>Orencia</t>
  </si>
  <si>
    <t>(f)</t>
  </si>
  <si>
    <t xml:space="preserve">    Europe</t>
  </si>
  <si>
    <t>Total Expenses</t>
  </si>
  <si>
    <t>Out-licensed intangible asset impairment</t>
  </si>
  <si>
    <t>Increase/(decrease) to net earnings</t>
  </si>
  <si>
    <t>**</t>
  </si>
  <si>
    <t xml:space="preserve">**   </t>
  </si>
  <si>
    <t>* Quarterly amounts may not add to the year-to-date totals due to rounding of individual calculations.</t>
  </si>
  <si>
    <t>Upfront and milestone payments, net</t>
  </si>
  <si>
    <t>(Unaudited, dollars in millions)</t>
  </si>
  <si>
    <t>(Unaudited, dollars and shares in millions except per share data)</t>
  </si>
  <si>
    <t>EX-FX</t>
  </si>
  <si>
    <t>Revenues</t>
  </si>
  <si>
    <t>% of Revenues</t>
  </si>
  <si>
    <t>QUARTERLY TREND ANALYSIS OF REVENUES</t>
  </si>
  <si>
    <t>Total Revenues</t>
  </si>
  <si>
    <t>% of Total Revenues</t>
  </si>
  <si>
    <t xml:space="preserve">          Gross profit excluding specified items as a % of revenues</t>
  </si>
  <si>
    <t xml:space="preserve">         SG&amp;A excluding specified items as a % of revenues</t>
  </si>
  <si>
    <t xml:space="preserve">         Research and development excluding specified items as a % of revenues</t>
  </si>
  <si>
    <t xml:space="preserve">QUARTERLY REVENUES TREND ANALYSIS AND RECONCILIATION OF GAAP AND NON-GAAP GROWTH DOLLARS AND PERCENTAGES EXCLUDING FOREIGN EXCHANGE IMPACT </t>
  </si>
  <si>
    <t>DOMESTIC REVENUES FROM OPERATIONS BY PRODUCT</t>
  </si>
  <si>
    <t>Domestic revenues include United States and Puerto Rico.</t>
  </si>
  <si>
    <t>QUARTERLY REVENUES TREND ANALYSIS</t>
  </si>
  <si>
    <t>INTERNATIONAL REVENUES FROM OPERATIONS BY PRODUCT</t>
  </si>
  <si>
    <t>WORLDWIDE REVENUES FROM OPERATIONS BY PRODUCT</t>
  </si>
  <si>
    <t>**In excess of 100%</t>
  </si>
  <si>
    <t>In excess of 100%</t>
  </si>
  <si>
    <t xml:space="preserve"> In excess of 100%</t>
  </si>
  <si>
    <t>Includes revenue from the co-promotional agreement with Otsuka Pharmaceutical Co., Ltd.</t>
  </si>
  <si>
    <t>Monthly Input File</t>
  </si>
  <si>
    <t>Current Month</t>
  </si>
  <si>
    <t>**Change only cells in Green for current month &amp; year. Values will flow into remainder of the file</t>
  </si>
  <si>
    <t>Current Month Abbreviated</t>
  </si>
  <si>
    <t>Current Month Number</t>
  </si>
  <si>
    <t>Current Month Total Days</t>
  </si>
  <si>
    <t>Current Month End</t>
  </si>
  <si>
    <t>Current Quarter</t>
  </si>
  <si>
    <t>Current Month Quarter End</t>
  </si>
  <si>
    <t>Current Month QE Abbreviated</t>
  </si>
  <si>
    <t>Current Month QE # Days</t>
  </si>
  <si>
    <t>Current QE Last day</t>
  </si>
  <si>
    <t>Prior Quarter End</t>
  </si>
  <si>
    <t>Prior QE Combined Date</t>
  </si>
  <si>
    <t>Current Year</t>
  </si>
  <si>
    <t>Current Year Shortened</t>
  </si>
  <si>
    <t>Prior Year</t>
  </si>
  <si>
    <t>Prior Year Shortened</t>
  </si>
  <si>
    <t>Month Name</t>
  </si>
  <si>
    <t>Abbreviated Name</t>
  </si>
  <si>
    <t># Month in Year</t>
  </si>
  <si>
    <t>Days in Month</t>
  </si>
  <si>
    <t>Quarter</t>
  </si>
  <si>
    <t>Quarter End Month</t>
  </si>
  <si>
    <t>Quarter End Month Abbreviated</t>
  </si>
  <si>
    <t>1Q</t>
  </si>
  <si>
    <t>Mar.</t>
  </si>
  <si>
    <t>2Q</t>
  </si>
  <si>
    <t>Jun.</t>
  </si>
  <si>
    <t>3Q</t>
  </si>
  <si>
    <t>Sep.</t>
  </si>
  <si>
    <t>4Q</t>
  </si>
  <si>
    <t>Dec.</t>
  </si>
  <si>
    <t>MARCH</t>
  </si>
  <si>
    <t>JUNE</t>
  </si>
  <si>
    <t>SEPTEMBER</t>
  </si>
  <si>
    <t>DECEMBER</t>
  </si>
  <si>
    <t>MAR.</t>
  </si>
  <si>
    <t>JUN.</t>
  </si>
  <si>
    <t>SEP.</t>
  </si>
  <si>
    <t>DEC.</t>
  </si>
  <si>
    <t>QTD Offset</t>
  </si>
  <si>
    <t>YTD Offset</t>
  </si>
  <si>
    <t>QTD to offset</t>
  </si>
  <si>
    <t>YTD to offset</t>
  </si>
  <si>
    <r>
      <t xml:space="preserve">Gross profit excluding specified items </t>
    </r>
    <r>
      <rPr>
        <b/>
        <vertAlign val="superscript"/>
        <sz val="14"/>
        <rFont val="Times New Roman"/>
        <family val="1"/>
      </rPr>
      <t>(a)</t>
    </r>
  </si>
  <si>
    <r>
      <t xml:space="preserve">Marketing, selling and administrative excluding specified items </t>
    </r>
    <r>
      <rPr>
        <b/>
        <vertAlign val="superscript"/>
        <sz val="14"/>
        <rFont val="Times New Roman"/>
        <family val="1"/>
      </rPr>
      <t>(a)</t>
    </r>
  </si>
  <si>
    <r>
      <t xml:space="preserve">Research and development excluding specified items </t>
    </r>
    <r>
      <rPr>
        <b/>
        <vertAlign val="superscript"/>
        <sz val="14"/>
        <rFont val="Times New Roman"/>
        <family val="1"/>
      </rPr>
      <t>(a)</t>
    </r>
  </si>
  <si>
    <r>
      <t xml:space="preserve">Specified items </t>
    </r>
    <r>
      <rPr>
        <b/>
        <vertAlign val="superscript"/>
        <sz val="14"/>
        <color indexed="8"/>
        <rFont val="Times New Roman"/>
        <family val="1"/>
      </rPr>
      <t>(a)</t>
    </r>
  </si>
  <si>
    <t>Total Excluding Diabetes Alliance</t>
  </si>
  <si>
    <t>Net product sales</t>
  </si>
  <si>
    <t>Alliance and other revenues</t>
  </si>
  <si>
    <t>Pension curtailments, settlements and special termination benefits</t>
  </si>
  <si>
    <t>Effective tax rate</t>
  </si>
  <si>
    <t>Loss on debt redemption</t>
  </si>
  <si>
    <t xml:space="preserve">Key products listed do not represent all products in the respective therapeutic areas. </t>
  </si>
  <si>
    <t>Represents all other products sold in the U.S., including those which have lost exclusivity in major markets.</t>
  </si>
  <si>
    <t xml:space="preserve">Represents all other products, including those which have lost exclusivity in major markets, over the counter brands and royalty-related revenue.  </t>
  </si>
  <si>
    <t>Other alliance and licensing income</t>
  </si>
  <si>
    <t>Income tax on items above</t>
  </si>
  <si>
    <t xml:space="preserve">(a) Refer to the Specified Items schedule for further details. Effective tax rate on the Specified Items represents the difference between the GAAP and Non-GAAP effective tax rate. </t>
  </si>
  <si>
    <t>(a) Refer to the Specified Items schedule for further details.</t>
  </si>
  <si>
    <t>Qtr vs. Qtr %</t>
  </si>
  <si>
    <t>YTD vs. YTD %</t>
  </si>
  <si>
    <t>March</t>
  </si>
  <si>
    <t>AP Page 1 Support Columns QTD</t>
  </si>
  <si>
    <t>AP Page 1 Support Columns YTD</t>
  </si>
  <si>
    <t>Page 1 QTD Vlookup from Support</t>
  </si>
  <si>
    <t>Page 1 YTD Vlookup from Support</t>
  </si>
  <si>
    <t>Current Quarter End Month</t>
  </si>
  <si>
    <t xml:space="preserve">
Qtr 1
2013</t>
  </si>
  <si>
    <t xml:space="preserve">
Qtr 2
2013</t>
  </si>
  <si>
    <t xml:space="preserve">
6 Months
2013</t>
  </si>
  <si>
    <t xml:space="preserve">
Qtr 3
2013</t>
  </si>
  <si>
    <t xml:space="preserve">
9 Months
2013</t>
  </si>
  <si>
    <t xml:space="preserve">
Qtr 4
2013</t>
  </si>
  <si>
    <t xml:space="preserve">
Full Year
2013</t>
  </si>
  <si>
    <t xml:space="preserve">
Qtr 1
2014</t>
  </si>
  <si>
    <t xml:space="preserve">
Qtr 2
2014</t>
  </si>
  <si>
    <t xml:space="preserve">
6 Months 
2014</t>
  </si>
  <si>
    <t xml:space="preserve">
Qtr 3
2014</t>
  </si>
  <si>
    <t xml:space="preserve">
9 Months
2014</t>
  </si>
  <si>
    <t xml:space="preserve">
Qtr 4
2014</t>
  </si>
  <si>
    <t xml:space="preserve">
Full Year  
2014</t>
  </si>
  <si>
    <t>AP Page 5 CY QTD</t>
  </si>
  <si>
    <t>AP Page 5 CY YTD</t>
  </si>
  <si>
    <t>Page 5/6 QTD Vlookup from Support</t>
  </si>
  <si>
    <t>December</t>
  </si>
  <si>
    <t>June</t>
  </si>
  <si>
    <t>September</t>
  </si>
  <si>
    <t>Prior Quarter End Date</t>
  </si>
  <si>
    <t>Proir Quarter End Month</t>
  </si>
  <si>
    <t>Prior Quarter End Date Year</t>
  </si>
  <si>
    <t>Prior QE Last Day</t>
  </si>
  <si>
    <t>Prior QE Year</t>
  </si>
  <si>
    <t>IPRD impairments</t>
  </si>
  <si>
    <t>Upfront, milestone and other payments</t>
  </si>
  <si>
    <t>Provision for Income Taxes</t>
  </si>
  <si>
    <t>Gain on sale of product lines, businesses and assets</t>
  </si>
  <si>
    <t>Opdivo</t>
  </si>
  <si>
    <r>
      <t>TOTAL</t>
    </r>
    <r>
      <rPr>
        <b/>
        <vertAlign val="superscript"/>
        <sz val="14"/>
        <rFont val="Times New Roman"/>
        <family val="1"/>
      </rPr>
      <t>(a)</t>
    </r>
  </si>
  <si>
    <r>
      <t>Sustiva Franchise</t>
    </r>
    <r>
      <rPr>
        <vertAlign val="superscript"/>
        <sz val="14"/>
        <rFont val="Times New Roman"/>
        <family val="1"/>
      </rPr>
      <t>(b)</t>
    </r>
  </si>
  <si>
    <r>
      <t>Hepatitis C Franchise</t>
    </r>
    <r>
      <rPr>
        <vertAlign val="superscript"/>
        <sz val="14"/>
        <rFont val="Times New Roman"/>
        <family val="1"/>
      </rPr>
      <t>(a)</t>
    </r>
  </si>
  <si>
    <t>Additional year of Branded Prescription Drug Fee</t>
  </si>
  <si>
    <t>Pension Related items</t>
  </si>
  <si>
    <t>Increase/(decrease) to pretax income</t>
  </si>
  <si>
    <t>this section is used to determine actual sales for QTD and YTD when pulling from BEX</t>
  </si>
  <si>
    <t>this section is used to calculate offsets from the first quarter of the year for QTD and YTD on each page.</t>
  </si>
  <si>
    <t>This section is used to determine the dates in the headers and flows into the upper left box</t>
  </si>
  <si>
    <t>This section is used as reference to determine column offset. It is not active in any formulas</t>
  </si>
  <si>
    <r>
      <t>Abilify</t>
    </r>
    <r>
      <rPr>
        <vertAlign val="superscript"/>
        <sz val="14"/>
        <rFont val="Times New Roman"/>
        <family val="1"/>
      </rPr>
      <t>(c)</t>
    </r>
  </si>
  <si>
    <r>
      <t>Hepatitis C Franchise</t>
    </r>
    <r>
      <rPr>
        <vertAlign val="superscript"/>
        <sz val="14"/>
        <rFont val="Times New Roman"/>
        <family val="1"/>
      </rPr>
      <t>(b)</t>
    </r>
  </si>
  <si>
    <t>CHECK (formula needs to be improved still - works Q3/Q4 not yet for Q2/Q3 or Q2/Q1)</t>
  </si>
  <si>
    <t>Income taxes</t>
  </si>
  <si>
    <t>2015 FULL YEAR PROJECTED DILUTED EPS FROM OPERATIONS</t>
  </si>
  <si>
    <t>Full Year 2015</t>
  </si>
  <si>
    <r>
      <t>Virology</t>
    </r>
    <r>
      <rPr>
        <b/>
        <vertAlign val="superscript"/>
        <sz val="14"/>
        <rFont val="Times New Roman"/>
        <family val="1"/>
      </rPr>
      <t>(a)</t>
    </r>
  </si>
  <si>
    <r>
      <t>Oncology</t>
    </r>
    <r>
      <rPr>
        <b/>
        <vertAlign val="superscript"/>
        <sz val="14"/>
        <rFont val="Times New Roman"/>
        <family val="1"/>
      </rPr>
      <t>(a)</t>
    </r>
  </si>
  <si>
    <r>
      <t>Neuroscience</t>
    </r>
    <r>
      <rPr>
        <b/>
        <vertAlign val="superscript"/>
        <sz val="14"/>
        <rFont val="Times New Roman"/>
        <family val="1"/>
      </rPr>
      <t>(a)</t>
    </r>
  </si>
  <si>
    <r>
      <t>Immunoscience</t>
    </r>
    <r>
      <rPr>
        <b/>
        <vertAlign val="superscript"/>
        <sz val="14"/>
        <rFont val="Times New Roman"/>
        <family val="1"/>
      </rPr>
      <t>(a)</t>
    </r>
  </si>
  <si>
    <r>
      <t>Cardiovascular</t>
    </r>
    <r>
      <rPr>
        <b/>
        <vertAlign val="superscript"/>
        <sz val="14"/>
        <rFont val="Times New Roman"/>
        <family val="1"/>
      </rPr>
      <t>(a)</t>
    </r>
  </si>
  <si>
    <t xml:space="preserve">The Sustiva Franchise includes sales of Sustiva, as well as revenue from sales of bulk efavirenz included in the combination therapy, Atripla. </t>
  </si>
  <si>
    <t xml:space="preserve">The Sustiva Franchise includes sales of Sustiva and revenue from sales of bulk efavirenz included in the combination therapy, Atripla. </t>
  </si>
  <si>
    <r>
      <t>Mature Products and All Other</t>
    </r>
    <r>
      <rPr>
        <b/>
        <vertAlign val="superscript"/>
        <sz val="14"/>
        <rFont val="Times New Roman"/>
        <family val="1"/>
      </rPr>
      <t>(d)</t>
    </r>
  </si>
  <si>
    <t>QTD $</t>
  </si>
  <si>
    <t>YTD $</t>
  </si>
  <si>
    <r>
      <t>Sustiva Franchise</t>
    </r>
    <r>
      <rPr>
        <vertAlign val="superscript"/>
        <sz val="14"/>
        <rFont val="Times New Roman"/>
        <family val="1"/>
      </rPr>
      <t>(c)</t>
    </r>
  </si>
  <si>
    <r>
      <t>Abilify</t>
    </r>
    <r>
      <rPr>
        <vertAlign val="superscript"/>
        <sz val="14"/>
        <rFont val="Times New Roman"/>
        <family val="1"/>
      </rPr>
      <t>(d)</t>
    </r>
  </si>
  <si>
    <r>
      <t>Orencia</t>
    </r>
    <r>
      <rPr>
        <vertAlign val="superscript"/>
        <sz val="14"/>
        <rFont val="Times New Roman"/>
        <family val="1"/>
      </rPr>
      <t>(e)</t>
    </r>
  </si>
  <si>
    <r>
      <t>Mature Products and All Other</t>
    </r>
    <r>
      <rPr>
        <b/>
        <vertAlign val="superscript"/>
        <sz val="14"/>
        <rFont val="Times New Roman"/>
        <family val="1"/>
      </rPr>
      <t>(f)</t>
    </r>
  </si>
  <si>
    <t>Reyataz Franchise</t>
  </si>
  <si>
    <t>(a) Specified items in cost of products sold are accelerated depreciation, asset impairment and other shutdown costs.</t>
  </si>
  <si>
    <t>(b) Includes $16 million of additional year of Branded Prescription Drug Fee in the third quarter of 2014.</t>
  </si>
  <si>
    <t xml:space="preserve">(c) The 2014 specified tax charge relates to transfer pricing matters. </t>
  </si>
  <si>
    <t xml:space="preserve">     Net cash position</t>
  </si>
  <si>
    <t>Impairments</t>
  </si>
  <si>
    <t>Accelerated depreciation and other shutdown costs</t>
  </si>
  <si>
    <t>Net Earnings/(Loss)</t>
  </si>
  <si>
    <t xml:space="preserve">Net Earnings/(Loss) Attributable to BMS </t>
  </si>
  <si>
    <t>Diluted Earnings/(Loss) per Common Share*</t>
  </si>
  <si>
    <t>** In excess of +/- 100%</t>
  </si>
  <si>
    <t>Earnings/(Loss) Before Income Taxes</t>
  </si>
  <si>
    <r>
      <t>Mature Products and All Other</t>
    </r>
    <r>
      <rPr>
        <b/>
        <vertAlign val="superscript"/>
        <sz val="14"/>
        <rFont val="Times New Roman"/>
        <family val="1"/>
      </rPr>
      <t>(e)</t>
    </r>
  </si>
  <si>
    <r>
      <t>Orencia</t>
    </r>
    <r>
      <rPr>
        <vertAlign val="superscript"/>
        <sz val="14"/>
        <rFont val="Times New Roman"/>
        <family val="1"/>
      </rPr>
      <t xml:space="preserve">(d) </t>
    </r>
  </si>
  <si>
    <t>Gross margin as a percentage of revenues on a GAAP and non-GAAP basis for the nine months ended September 30, 2015 was 75.9% and 76.5%, respectively. On a non-GAAP basis, the Company projects gross margin as a percentage of revenues for the full year 2015 to be approximately 76%.  There is no reliable comparable GAAP measure for this forward-looking information on gross margin.  See "—Reconciliation of GAAP and non-GAAP Growth Dollars and Percentages Excluding Foreign Exchange Impact".</t>
  </si>
  <si>
    <t>Research and development expenses on a GAAP and non-GAAP basis for the nine months ended September 30, 2015 were $4.0 billion and $2.9 billion, respectively. On a non-GAAP basis, the Company projects research and development expense for the full year 2015 to increase in the mid-single-digit range compared to 2014.  It is estimated that 30% to 45% of the research and development expenses in 2015 will be incurred on late-stage development programs.  There is no reliable comparable GAAP measure for this forward-looking information on research and development.  See "—Reconciliation of Certain non-GAAP Line Items to Certain GAAP Line Items".</t>
  </si>
  <si>
    <t>Includes Daklinza (daclatasvir) revenues of $330 million and $38 million for the three months ended September 30, 2015 and 2014, respectively, and $892 million and $38 million for the nine months ended September 30, 2015 and 2014, respectively. Additionally, includes Sunvepra (asunaprevir) revenues of $72 million and $11 million for the three months ended September 30, 2015 and 2014, respectively, and $253 million and $11 million for the nine months ended September 30, 2015 and 2014, respectively.</t>
  </si>
  <si>
    <t xml:space="preserve">The GAAP financial results for the full year 2015 will include specified items, including gains on divestitures, expected charges associated with downsizing and streamlining worldwide operations, in-process research and development (IPRD) , upfront and milestone payments, restructuring and pension related items.  The GAAP financial results for the full year 2015 could also include other specified items that have not yet been identified and quantified, including any gains or losses from acquisitions or divestitures, additional upfront, milestone and other licensing payments, charges for IPRD and licensed asset impairments, charges and recoveries relating to significant legal proceedings, restructuring activities and significant tax events. For a fuller discussion of certain litigation and other matters that could impact full year GAAP results, as well as the use of non-GAAP financial information, see Bristol-Myers Squibb Reports Third Quarter 2015 Financial Results, October 27, 2015 including “2015 Financial Guidance” and “Use of non-GAAP Financial Information” therein.  </t>
  </si>
  <si>
    <t>Includes Daklinza (daclatasvir) revenues of $219 million and $38 million for the three months ended September 30, 2015 and 2014, respectively, and $781 million and $38 million for the nine months ended September 30, 2015 and 2014, respectively. Additionally, includes Sunvepra (asunaprevir) revenues of $72 million and $11 million for the three months ended September 30, 2015 and 2014, respectively, and $253 million and $11 million for the nine months ended September 30, 2015 and 2014, respectively.</t>
  </si>
  <si>
    <t>Marketing, selling and administrative expenses on a GAAP and non-GAAP basis for the nine months ended September 30, 2015 were $2.8 billion. On a non-GAAP basis, the Company projects marketing, selling and administrative expenses for the full year 2015 to decrease in the low- to mid-single-digit range compared to 2014.  There is no reliable comparable GAAP measure for this forward-looking information on marketing, selling and administrative expense.  See "—Reconciliation of Certain non-GAAP Line Items to Certain GAAP Line Items".</t>
  </si>
  <si>
    <t xml:space="preserve">The Sustiva Franchise includes sales of Sustiva and revenue from sales of bulk efavirenz included in the combination therapy, Atripla. Includes alliance and other revenue of $296 million and $309 million for the three months ended September 30, 2015 and 2014, respectively, and $823 million and $894 million for the nine months ended September 30, 2015 and 2014, respectively. </t>
  </si>
  <si>
    <t>Includes Orencia SubQ revenues of $227 million and $192 million for the three months ended September 30, 2015 and 2014, respectively, and $610 million and $488 million for the nine months ended September 30, 2015 and 2014, respectively.</t>
  </si>
  <si>
    <t xml:space="preserve">Represents all other products, including those which have lost exclusivity in major markets, over the counter brands and royalty-related revenue.  Includes Diabetes Alliance revenues of $53 million and $42 million for the three months ended September 30, 2015 and 2014, respectively, and $171 million and $248 million for the nine months ended September 30, 2015 and 2014, respectively.  </t>
  </si>
  <si>
    <t xml:space="preserve">Includes Orencia SubQ revenues of $146 million and $129 million for the three months September 30, 2015 and 2014, respectively, and $393 million and $327 million for the nine months ended September 30, 2015 and 2014, respectively. </t>
  </si>
  <si>
    <t>The effective tax rate on a GAAP basis for the nine months ended September 30, 2015 was 26.9%. On a non-GAAP basis, for the nine months ended September 30, 2015 the effective tax rate was 22.5%. On a non-GAAP basis, the Company projects an annual effective tax rate of approximately 20%. There is no reliable comparable GAAP measure for this forward-looking information on the tax rate. See "—Reconciliation of Certain non-GAAP Line Items to Certain GAAP Line Items".</t>
  </si>
  <si>
    <t>$1.85 to $1.90</t>
  </si>
  <si>
    <t>Includes alliance and other revenue of $19 million and $410 million for the three months ended September 30, 2015 and 2014, respectively, and $597 million and $1,350 million for the nine months ended September 30, 2015 and 2014, respectively. BMS's U.S. commercialization rights to Abilify expired on April 20, 2015.</t>
  </si>
  <si>
    <t>FOR THE PERIOD ENDED SEPTEMBER 30, 2015</t>
  </si>
  <si>
    <r>
      <t>Cost of products sold</t>
    </r>
    <r>
      <rPr>
        <b/>
        <vertAlign val="superscript"/>
        <sz val="14"/>
        <rFont val="Times New Roman"/>
        <family val="1"/>
      </rPr>
      <t>(a)</t>
    </r>
  </si>
  <si>
    <r>
      <t>Acquisition and alliance related items</t>
    </r>
    <r>
      <rPr>
        <vertAlign val="superscript"/>
        <sz val="14"/>
        <rFont val="Times New Roman"/>
        <family val="1"/>
      </rPr>
      <t>(b)</t>
    </r>
  </si>
  <si>
    <r>
      <t>Specified tax charge</t>
    </r>
    <r>
      <rPr>
        <vertAlign val="superscript"/>
        <sz val="14"/>
        <rFont val="Times New Roman"/>
        <family val="1"/>
      </rPr>
      <t xml:space="preserve">(c) </t>
    </r>
  </si>
  <si>
    <t>Includes Daklinza (daclastasvir) revenues of $111 million for the three and nine months ended September 30, 2015.</t>
  </si>
  <si>
    <t>$1.02 to $1.07</t>
  </si>
</sst>
</file>

<file path=xl/styles.xml><?xml version="1.0" encoding="utf-8"?>
<styleSheet xmlns="http://schemas.openxmlformats.org/spreadsheetml/2006/main">
  <numFmts count="7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quot;$&quot;* #,##0_);_(&quot;$&quot;* \(#,##0\);_(&quot;$&quot;* &quot;-&quot;??_);_(@_)"/>
    <numFmt numFmtId="167" formatCode="0.000%"/>
    <numFmt numFmtId="168" formatCode="0.0000%"/>
    <numFmt numFmtId="169" formatCode="0.00000%"/>
    <numFmt numFmtId="170" formatCode="_-* #,##0.00\ _D_M_-;\-* #,##0.00\ _D_M_-;_-* &quot;-&quot;??\ _D_M_-;_-@_-"/>
    <numFmt numFmtId="171" formatCode="_-* #,##0\ _D_M_-;\-* #,##0\ _D_M_-;_-* &quot;-&quot;\ _D_M_-;_-@_-"/>
    <numFmt numFmtId="172" formatCode="_-* #,##0.00\ &quot;DM&quot;_-;\-* #,##0.00\ &quot;DM&quot;_-;_-* &quot;-&quot;??\ &quot;DM&quot;_-;_-@_-"/>
    <numFmt numFmtId="173" formatCode="_-* #,##0\ &quot;DM&quot;_-;\-* #,##0\ &quot;DM&quot;_-;_-* &quot;-&quot;\ &quot;DM&quot;_-;_-@_-"/>
    <numFmt numFmtId="174" formatCode="0.0000_);\(0.0000\)"/>
    <numFmt numFmtId="175" formatCode="#,##0.000000_);\(#,##0.000000\)"/>
    <numFmt numFmtId="176" formatCode="0.00000_);\(0.00000\)"/>
    <numFmt numFmtId="177" formatCode="#,##0.0"/>
    <numFmt numFmtId="178" formatCode="#,##0.000"/>
    <numFmt numFmtId="179" formatCode="#,##0.0000"/>
    <numFmt numFmtId="180" formatCode="_(* #,##0.000_);_(* \(#,##0.000\);_(* &quot;-&quot;??_);_(@_)"/>
    <numFmt numFmtId="181" formatCode="#,##0.00000000_);[Red]\(#,##0.00000000\)"/>
    <numFmt numFmtId="182" formatCode="\$#,##0\ ;\(\$#,##0\)"/>
    <numFmt numFmtId="183" formatCode="mm/dd/yy"/>
    <numFmt numFmtId="184" formatCode="_-* #,##0.00\ &quot;€&quot;_-;\-* #,##0.00\ &quot;€&quot;_-;_-* &quot;-&quot;??\ &quot;€&quot;_-;_-@_-"/>
    <numFmt numFmtId="185" formatCode="0000"/>
    <numFmt numFmtId="186" formatCode="0.0000"/>
    <numFmt numFmtId="187" formatCode="_(* #,##0.0_);_(* \(#,##0.0\);_(* &quot;-&quot;??_);_(@_)"/>
    <numFmt numFmtId="188" formatCode="#,##0_);\(#,##0\);"/>
    <numFmt numFmtId="189" formatCode="#,##0.0_);\(#,##0.0\);"/>
    <numFmt numFmtId="190" formatCode="#,##0.00_);\(#,##0.00\);"/>
    <numFmt numFmtId="191" formatCode="_-* #,##0_-;\-* #,##0_-;_-* &quot;-&quot;_-;_-@_-"/>
    <numFmt numFmtId="192" formatCode="_-* #,##0.00_-;\-* #,##0.00_-;_-* &quot;-&quot;??_-;_-@_-"/>
    <numFmt numFmtId="193" formatCode="_(&quot;R$&quot;* #,##0_);_(&quot;R$&quot;* \(#,##0\);_(&quot;R$&quot;* &quot;-&quot;_);_(@_)"/>
    <numFmt numFmtId="194" formatCode="_(&quot;R$&quot;* #,##0.00_);_(&quot;R$&quot;* \(#,##0.00\);_(&quot;R$&quot;* &quot;-&quot;??_);_(@_)"/>
    <numFmt numFmtId="195" formatCode="_(&quot;S/.&quot;\ * #,##0.00_);_(&quot;S/.&quot;\ * \(#,##0.00\);_(&quot;S/.&quot;\ * &quot;-&quot;??_);_(@_)"/>
    <numFmt numFmtId="196" formatCode="_-&quot;£&quot;* #,##0_-;\-&quot;£&quot;* #,##0_-;_-&quot;£&quot;* &quot;-&quot;_-;_-@_-"/>
    <numFmt numFmtId="197" formatCode="0.000000%"/>
    <numFmt numFmtId="198" formatCode="#,##0\ &quot;kr&quot;_);[Red]\(#,##0\ &quot;kr&quot;\)"/>
    <numFmt numFmtId="199" formatCode="#,##0.00\ &quot;kr&quot;_);[Red]\(#,##0.00\ &quot;kr&quot;\)"/>
    <numFmt numFmtId="200" formatCode="mm/dd/yyyy"/>
    <numFmt numFmtId="201" formatCode="#,##0&quot;F&quot;_);[Red]\(#,##0&quot;F&quot;\)"/>
    <numFmt numFmtId="202" formatCode="_-* #,##0\ &quot;Sk&quot;_-;\-* #,##0\ &quot;Sk&quot;_-;_-* &quot;-&quot;\ &quot;Sk&quot;_-;_-@_-"/>
    <numFmt numFmtId="203" formatCode="_-* #,##0\ _S_k_-;\-* #,##0\ _S_k_-;_-* &quot;-&quot;\ _S_k_-;_-@_-"/>
    <numFmt numFmtId="204" formatCode="#,##0_);[Red]\(#,##0\);&quot;&quot;"/>
    <numFmt numFmtId="205" formatCode="#,##0.00%"/>
    <numFmt numFmtId="206" formatCode="mm/yyyy"/>
    <numFmt numFmtId="207" formatCode="&quot;L.&quot;\ #,##0.00;[Red]\-&quot;L.&quot;\ #,##0.00"/>
    <numFmt numFmtId="208" formatCode="_ * #,##0.00_ ;_ * \-#,##0.00_ ;_ * &quot;-&quot;??_ ;_ @_ "/>
    <numFmt numFmtId="209" formatCode="#,##0;[Red]&quot;-&quot;#,##0"/>
    <numFmt numFmtId="210" formatCode="#,##0.00;[Red]&quot;-&quot;#,##0.00"/>
    <numFmt numFmtId="211" formatCode="#,##0%;\(#,##0\)%"/>
    <numFmt numFmtId="212" formatCode="#,##0.0%;\(#,##0.0\)%"/>
    <numFmt numFmtId="213" formatCode="0%;\ \(0%\);\ \-\ "/>
    <numFmt numFmtId="214" formatCode="0%;\ \(0\)%;\ \-\ "/>
    <numFmt numFmtId="215" formatCode="0%;\ \(0\)%;\—\ "/>
    <numFmt numFmtId="216" formatCode="0;\ \(0\);\—\ "/>
    <numFmt numFmtId="217" formatCode="&quot;$&quot;#,##0_);&quot;$&quot;\(#,##0\)"/>
    <numFmt numFmtId="218" formatCode="&quot;$&quot;#,##0.00_);&quot;$&quot;\(#,##0\)"/>
    <numFmt numFmtId="219" formatCode="0.000"/>
    <numFmt numFmtId="220" formatCode="_-* #,##0\ _D_M_-;\-* #,##0\ _D_M_-;_-* &quot;-&quot;??\ _D_M_-;_-@_-"/>
    <numFmt numFmtId="221" formatCode="0.0%;\ \(0.0\)%;\ \—\ "/>
    <numFmt numFmtId="222" formatCode="#,##0%;\(#,##0\)%;&quot;—&quot;"/>
    <numFmt numFmtId="223" formatCode="#%;\(#\)%;&quot;—&quot;"/>
    <numFmt numFmtId="224" formatCode="#\ ;\(#\);&quot;— &quot;"/>
    <numFmt numFmtId="225" formatCode="#,###\ ;\(#,###\);&quot;— &quot;"/>
    <numFmt numFmtId="226" formatCode="#\ ;&quot;$&quot;\(#\);&quot;— &quot;"/>
    <numFmt numFmtId="227" formatCode="&quot;$&quot;#,##0.00_);&quot;$&quot;\(#,##0.0\)"/>
    <numFmt numFmtId="228" formatCode="&quot;$&quot;#,##0.0_);&quot;$&quot;\(#,##0\)"/>
    <numFmt numFmtId="229" formatCode="&quot;$&quot;#,##0.000_);&quot;$&quot;\(#,##0.00\)"/>
  </numFmts>
  <fonts count="114">
    <font>
      <sz val="10"/>
      <name val="Arial"/>
      <family val="0"/>
    </font>
    <font>
      <b/>
      <sz val="10"/>
      <name val="Times New Roman"/>
      <family val="1"/>
    </font>
    <font>
      <sz val="10"/>
      <name val="Times New Roman"/>
      <family val="1"/>
    </font>
    <font>
      <b/>
      <sz val="12"/>
      <name val="Times New Roman"/>
      <family val="1"/>
    </font>
    <font>
      <sz val="14"/>
      <color indexed="8"/>
      <name val="Times New Roman"/>
      <family val="1"/>
    </font>
    <font>
      <b/>
      <sz val="12"/>
      <color indexed="8"/>
      <name val="Arial"/>
      <family val="2"/>
    </font>
    <font>
      <sz val="12"/>
      <name val="Times New Roman"/>
      <family val="1"/>
    </font>
    <font>
      <sz val="10"/>
      <color indexed="8"/>
      <name val="Times New Roman"/>
      <family val="1"/>
    </font>
    <font>
      <sz val="14"/>
      <name val="Times New Roman"/>
      <family val="1"/>
    </font>
    <font>
      <sz val="16"/>
      <name val="Arial"/>
      <family val="2"/>
    </font>
    <font>
      <b/>
      <sz val="14"/>
      <name val="Times New Roman"/>
      <family val="1"/>
    </font>
    <font>
      <sz val="14"/>
      <name val="Arial"/>
      <family val="2"/>
    </font>
    <font>
      <b/>
      <u val="single"/>
      <sz val="14"/>
      <name val="Times New Roman"/>
      <family val="1"/>
    </font>
    <font>
      <sz val="8"/>
      <name val="Arial"/>
      <family val="2"/>
    </font>
    <font>
      <b/>
      <sz val="10"/>
      <name val="Arial"/>
      <family val="2"/>
    </font>
    <font>
      <b/>
      <sz val="10"/>
      <color indexed="8"/>
      <name val="Times New Roman"/>
      <family val="1"/>
    </font>
    <font>
      <u val="single"/>
      <sz val="10"/>
      <color indexed="12"/>
      <name val="Arial"/>
      <family val="2"/>
    </font>
    <font>
      <sz val="10"/>
      <color indexed="8"/>
      <name val="Arial"/>
      <family val="2"/>
    </font>
    <font>
      <sz val="10"/>
      <color indexed="9"/>
      <name val="Arial"/>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i/>
      <sz val="10"/>
      <color indexed="23"/>
      <name val="Arial"/>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1"/>
      <color indexed="10"/>
      <name val="Calibri"/>
      <family val="2"/>
    </font>
    <font>
      <sz val="10"/>
      <color indexed="12"/>
      <name val="Arial"/>
      <family val="2"/>
    </font>
    <font>
      <b/>
      <sz val="14"/>
      <name val="Arial"/>
      <family val="2"/>
    </font>
    <font>
      <sz val="8"/>
      <name val="Times"/>
      <family val="1"/>
    </font>
    <font>
      <sz val="12"/>
      <name val="Tms Rmn"/>
      <family val="0"/>
    </font>
    <font>
      <sz val="8"/>
      <color indexed="43"/>
      <name val="Arial"/>
      <family val="2"/>
    </font>
    <font>
      <sz val="7"/>
      <name val="Arial"/>
      <family val="2"/>
    </font>
    <font>
      <sz val="8"/>
      <name val="Arial Narrow"/>
      <family val="2"/>
    </font>
    <font>
      <sz val="10"/>
      <name val="Courier New"/>
      <family val="3"/>
    </font>
    <font>
      <b/>
      <sz val="8"/>
      <name val="Arial"/>
      <family val="2"/>
    </font>
    <font>
      <sz val="10"/>
      <name val="MS Serif"/>
      <family val="1"/>
    </font>
    <font>
      <b/>
      <i/>
      <strike/>
      <sz val="12"/>
      <color indexed="48"/>
      <name val="Arial"/>
      <family val="2"/>
    </font>
    <font>
      <sz val="8"/>
      <color indexed="9"/>
      <name val="Arial"/>
      <family val="2"/>
    </font>
    <font>
      <sz val="10"/>
      <color indexed="10"/>
      <name val="MS Sans Serif"/>
      <family val="2"/>
    </font>
    <font>
      <sz val="10"/>
      <name val="Courier"/>
      <family val="3"/>
    </font>
    <font>
      <sz val="24"/>
      <color indexed="13"/>
      <name val="SWISS"/>
      <family val="2"/>
    </font>
    <font>
      <sz val="10"/>
      <color indexed="16"/>
      <name val="MS Serif"/>
      <family val="1"/>
    </font>
    <font>
      <i/>
      <strike/>
      <sz val="12"/>
      <color indexed="40"/>
      <name val="Arial"/>
      <family val="2"/>
    </font>
    <font>
      <b/>
      <sz val="9"/>
      <name val="Arial"/>
      <family val="2"/>
    </font>
    <font>
      <b/>
      <sz val="10"/>
      <color indexed="9"/>
      <name val="Arial"/>
      <family val="2"/>
    </font>
    <font>
      <b/>
      <sz val="9"/>
      <color indexed="9"/>
      <name val="Arial"/>
      <family val="2"/>
    </font>
    <font>
      <b/>
      <sz val="9"/>
      <color indexed="26"/>
      <name val="Arial"/>
      <family val="2"/>
    </font>
    <font>
      <sz val="9"/>
      <color indexed="26"/>
      <name val="Arial"/>
      <family val="2"/>
    </font>
    <font>
      <sz val="10"/>
      <color indexed="26"/>
      <name val="Arial"/>
      <family val="2"/>
    </font>
    <font>
      <b/>
      <sz val="14"/>
      <name val="SWISS"/>
      <family val="2"/>
    </font>
    <font>
      <sz val="12"/>
      <name val="Arial MT"/>
      <family val="0"/>
    </font>
    <font>
      <b/>
      <sz val="14"/>
      <color indexed="9"/>
      <name val="Arial"/>
      <family val="2"/>
    </font>
    <font>
      <b/>
      <sz val="12"/>
      <name val="Arial"/>
      <family val="2"/>
    </font>
    <font>
      <sz val="10"/>
      <name val="Antique Olv (W1)"/>
      <family val="0"/>
    </font>
    <font>
      <u val="single"/>
      <sz val="9"/>
      <color indexed="12"/>
      <name val="Arial"/>
      <family val="2"/>
    </font>
    <font>
      <u val="single"/>
      <sz val="9"/>
      <color indexed="36"/>
      <name val="Arial"/>
      <family val="2"/>
    </font>
    <font>
      <sz val="10"/>
      <color indexed="18"/>
      <name val="Arial"/>
      <family val="2"/>
    </font>
    <font>
      <sz val="10"/>
      <name val="Arial CE"/>
      <family val="0"/>
    </font>
    <font>
      <sz val="10"/>
      <name val="Helv"/>
      <family val="0"/>
    </font>
    <font>
      <sz val="12"/>
      <name val="Helv"/>
      <family val="0"/>
    </font>
    <font>
      <i/>
      <strike/>
      <sz val="12"/>
      <color indexed="10"/>
      <name val="Arial"/>
      <family val="2"/>
    </font>
    <font>
      <strike/>
      <sz val="12"/>
      <color indexed="46"/>
      <name val="Arial"/>
      <family val="2"/>
    </font>
    <font>
      <sz val="10"/>
      <name val="MS Sans Serif"/>
      <family val="2"/>
    </font>
    <font>
      <sz val="10"/>
      <color indexed="32"/>
      <name val="Arial"/>
      <family val="2"/>
    </font>
    <font>
      <sz val="12"/>
      <color indexed="17"/>
      <name val="Arial"/>
      <family val="2"/>
    </font>
    <font>
      <sz val="8"/>
      <name val="Helv"/>
      <family val="0"/>
    </font>
    <font>
      <b/>
      <i/>
      <sz val="8"/>
      <name val="Arial"/>
      <family val="2"/>
    </font>
    <font>
      <b/>
      <i/>
      <sz val="9"/>
      <color indexed="9"/>
      <name val="Arial"/>
      <family val="2"/>
    </font>
    <font>
      <b/>
      <sz val="12"/>
      <name val="MS Sans Serif"/>
      <family val="2"/>
    </font>
    <font>
      <b/>
      <sz val="8"/>
      <color indexed="8"/>
      <name val="Helv"/>
      <family val="0"/>
    </font>
    <font>
      <sz val="10"/>
      <color indexed="38"/>
      <name val="Arial"/>
      <family val="2"/>
    </font>
    <font>
      <i/>
      <strike/>
      <sz val="12"/>
      <color indexed="48"/>
      <name val="Arial"/>
      <family val="2"/>
    </font>
    <font>
      <sz val="14"/>
      <name val="Cordia New"/>
      <family val="2"/>
    </font>
    <font>
      <sz val="14"/>
      <name val="뼻뮝"/>
      <family val="3"/>
    </font>
    <font>
      <sz val="12"/>
      <name val="뼻뮝"/>
      <family val="1"/>
    </font>
    <font>
      <sz val="12"/>
      <name val="바탕체"/>
      <family val="1"/>
    </font>
    <font>
      <sz val="14"/>
      <name val="ＭＳ 明朝"/>
      <family val="1"/>
    </font>
    <font>
      <sz val="11"/>
      <name val="ＭＳ Ｐゴシック"/>
      <family val="3"/>
    </font>
    <font>
      <u val="single"/>
      <sz val="14"/>
      <name val="Times New Roman"/>
      <family val="1"/>
    </font>
    <font>
      <sz val="16"/>
      <name val="Times New Roman"/>
      <family val="1"/>
    </font>
    <font>
      <b/>
      <sz val="20"/>
      <name val="Arial"/>
      <family val="2"/>
    </font>
    <font>
      <u val="single"/>
      <sz val="10"/>
      <name val="Arial"/>
      <family val="2"/>
    </font>
    <font>
      <b/>
      <u val="single"/>
      <sz val="10"/>
      <name val="Arial"/>
      <family val="2"/>
    </font>
    <font>
      <b/>
      <sz val="14"/>
      <color indexed="8"/>
      <name val="Times New Roman"/>
      <family val="1"/>
    </font>
    <font>
      <vertAlign val="superscript"/>
      <sz val="14"/>
      <name val="Times New Roman"/>
      <family val="1"/>
    </font>
    <font>
      <b/>
      <vertAlign val="superscript"/>
      <sz val="14"/>
      <color indexed="8"/>
      <name val="Times New Roman"/>
      <family val="1"/>
    </font>
    <font>
      <b/>
      <u val="single"/>
      <sz val="14"/>
      <color indexed="8"/>
      <name val="Times New Roman"/>
      <family val="1"/>
    </font>
    <font>
      <b/>
      <vertAlign val="superscript"/>
      <sz val="14"/>
      <name val="Times New Roman"/>
      <family val="1"/>
    </font>
    <font>
      <u val="single"/>
      <sz val="14"/>
      <color indexed="8"/>
      <name val="Times New Roman"/>
      <family val="1"/>
    </font>
    <font>
      <sz val="11"/>
      <name val="Arial"/>
      <family val="2"/>
    </font>
    <font>
      <sz val="12"/>
      <name val="Arial"/>
      <family val="2"/>
    </font>
    <font>
      <b/>
      <sz val="14"/>
      <color indexed="30"/>
      <name val="Times New Roman"/>
      <family val="1"/>
    </font>
    <font>
      <sz val="14"/>
      <color indexed="10"/>
      <name val="Times New Roman"/>
      <family val="1"/>
    </font>
    <font>
      <sz val="10"/>
      <color indexed="10"/>
      <name val="Times New Roman"/>
      <family val="1"/>
    </font>
    <font>
      <sz val="11"/>
      <name val="Calibri"/>
      <family val="2"/>
    </font>
    <font>
      <sz val="11"/>
      <name val="Times New Roman"/>
      <family val="1"/>
    </font>
    <font>
      <b/>
      <sz val="7.5"/>
      <name val="Times New Roman"/>
      <family val="1"/>
    </font>
    <font>
      <sz val="7.5"/>
      <name val="Times New Roman"/>
      <family val="1"/>
    </font>
  </fonts>
  <fills count="60">
    <fill>
      <patternFill/>
    </fill>
    <fill>
      <patternFill patternType="gray125"/>
    </fill>
    <fill>
      <patternFill patternType="solid">
        <fgColor indexed="40"/>
        <bgColor indexed="64"/>
      </patternFill>
    </fill>
    <fill>
      <patternFill patternType="solid">
        <fgColor indexed="29"/>
        <bgColor indexed="64"/>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indexed="45"/>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
      <patternFill patternType="solid">
        <fgColor indexed="47"/>
        <bgColor indexed="64"/>
      </patternFill>
    </fill>
    <fill>
      <patternFill patternType="solid">
        <fgColor indexed="48"/>
        <bgColor indexed="64"/>
      </patternFill>
    </fill>
    <fill>
      <patternFill patternType="solid">
        <fgColor indexed="44"/>
        <bgColor indexed="64"/>
      </patternFill>
    </fill>
    <fill>
      <patternFill patternType="solid">
        <fgColor indexed="54"/>
        <bgColor indexed="64"/>
      </patternFill>
    </fill>
    <fill>
      <patternFill patternType="solid">
        <fgColor indexed="24"/>
        <bgColor indexed="64"/>
      </patternFill>
    </fill>
    <fill>
      <patternFill patternType="solid">
        <fgColor indexed="25"/>
        <bgColor indexed="64"/>
      </patternFill>
    </fill>
    <fill>
      <patternFill patternType="solid">
        <fgColor indexed="15"/>
        <bgColor indexed="64"/>
      </patternFill>
    </fill>
    <fill>
      <patternFill patternType="solid">
        <fgColor indexed="45"/>
        <bgColor indexed="64"/>
      </patternFill>
    </fill>
    <fill>
      <patternFill patternType="solid">
        <fgColor indexed="55"/>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indexed="23"/>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14"/>
        <bgColor indexed="64"/>
      </patternFill>
    </fill>
    <fill>
      <patternFill patternType="solid">
        <fgColor indexed="41"/>
        <bgColor indexed="64"/>
      </patternFill>
    </fill>
    <fill>
      <patternFill patternType="solid">
        <fgColor indexed="9"/>
        <bgColor indexed="64"/>
      </patternFill>
    </fill>
    <fill>
      <patternFill patternType="solid">
        <fgColor indexed="15"/>
        <bgColor indexed="64"/>
      </patternFill>
    </fill>
    <fill>
      <patternFill patternType="solid">
        <fgColor indexed="6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12"/>
        <bgColor indexed="64"/>
      </patternFill>
    </fill>
    <fill>
      <patternFill patternType="solid">
        <fgColor indexed="43"/>
        <bgColor indexed="64"/>
      </patternFill>
    </fill>
    <fill>
      <patternFill patternType="solid">
        <fgColor indexed="10"/>
        <bgColor indexed="64"/>
      </patternFill>
    </fill>
    <fill>
      <patternFill patternType="solid">
        <fgColor indexed="23"/>
        <bgColor indexed="64"/>
      </patternFill>
    </fill>
    <fill>
      <patternFill patternType="solid">
        <fgColor indexed="18"/>
        <bgColor indexed="64"/>
      </patternFill>
    </fill>
    <fill>
      <patternFill patternType="solid">
        <fgColor indexed="18"/>
        <bgColor indexed="64"/>
      </patternFill>
    </fill>
    <fill>
      <patternFill patternType="solid">
        <fgColor indexed="63"/>
        <bgColor indexed="64"/>
      </patternFill>
    </fill>
    <fill>
      <patternFill patternType="solid">
        <fgColor indexed="13"/>
        <bgColor indexed="64"/>
      </patternFill>
    </fill>
    <fill>
      <patternFill patternType="solid">
        <fgColor indexed="42"/>
        <bgColor indexed="64"/>
      </patternFill>
    </fill>
    <fill>
      <patternFill patternType="solid">
        <fgColor indexed="34"/>
        <bgColor indexed="64"/>
      </patternFill>
    </fill>
    <fill>
      <patternFill patternType="solid">
        <fgColor indexed="60"/>
        <bgColor indexed="64"/>
      </patternFill>
    </fill>
    <fill>
      <patternFill patternType="solid">
        <fgColor indexed="11"/>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0"/>
        <bgColor indexed="64"/>
      </patternFill>
    </fill>
    <fill>
      <patternFill patternType="lightUp">
        <fgColor indexed="48"/>
        <bgColor indexed="41"/>
      </patternFill>
    </fill>
    <fill>
      <patternFill patternType="solid">
        <fgColor indexed="20"/>
        <bgColor indexed="64"/>
      </patternFill>
    </fill>
    <fill>
      <patternFill patternType="solid">
        <fgColor indexed="8"/>
        <bgColor indexed="64"/>
      </patternFill>
    </fill>
    <fill>
      <patternFill patternType="solid">
        <fgColor indexed="27"/>
        <bgColor indexed="64"/>
      </patternFill>
    </fill>
    <fill>
      <patternFill patternType="solid">
        <fgColor indexed="38"/>
        <bgColor indexed="64"/>
      </patternFill>
    </fill>
    <fill>
      <patternFill patternType="solid">
        <fgColor indexed="13"/>
        <bgColor indexed="64"/>
      </patternFill>
    </fill>
    <fill>
      <patternFill patternType="solid">
        <fgColor indexed="58"/>
        <bgColor indexed="64"/>
      </patternFill>
    </fill>
  </fills>
  <borders count="53">
    <border>
      <left/>
      <right/>
      <top/>
      <bottom/>
      <diagonal/>
    </border>
    <border>
      <left style="thin"/>
      <right>
        <color indexed="63"/>
      </right>
      <top style="hair">
        <color indexed="8"/>
      </top>
      <bottom style="thin"/>
    </border>
    <border>
      <left>
        <color indexed="63"/>
      </left>
      <right style="thin"/>
      <top>
        <color indexed="63"/>
      </top>
      <bottom style="thin"/>
    </border>
    <border>
      <left>
        <color indexed="63"/>
      </left>
      <right>
        <color indexed="63"/>
      </right>
      <top>
        <color indexed="63"/>
      </top>
      <bottom style="thin"/>
    </border>
    <border>
      <left style="hair"/>
      <right style="hair"/>
      <top style="hair"/>
      <bottom style="hair"/>
    </border>
    <border>
      <left style="thin">
        <color indexed="23"/>
      </left>
      <right style="thin">
        <color indexed="23"/>
      </right>
      <top style="thin">
        <color indexed="23"/>
      </top>
      <bottom style="thin">
        <color indexed="23"/>
      </bottom>
    </border>
    <border>
      <left style="hair"/>
      <right style="hair"/>
      <top style="hair"/>
      <bottom style="double"/>
    </border>
    <border>
      <left style="double">
        <color indexed="63"/>
      </left>
      <right style="double">
        <color indexed="63"/>
      </right>
      <top style="double">
        <color indexed="63"/>
      </top>
      <bottom style="double">
        <color indexed="63"/>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style="thin">
        <color indexed="9"/>
      </top>
      <bottom style="thin">
        <color indexed="8"/>
      </bottom>
    </border>
    <border>
      <left style="medium"/>
      <right style="medium"/>
      <top style="medium"/>
      <bottom style="medium"/>
    </border>
    <border>
      <left style="thin"/>
      <right style="thick"/>
      <top style="thin"/>
      <bottom style="thick"/>
    </border>
    <border>
      <left style="thin">
        <color indexed="8"/>
      </left>
      <right style="thin">
        <color indexed="8"/>
      </right>
      <top style="double">
        <color indexed="8"/>
      </top>
      <bottom style="thin">
        <color indexed="8"/>
      </bottom>
    </border>
    <border>
      <left>
        <color indexed="63"/>
      </left>
      <right>
        <color indexed="63"/>
      </right>
      <top style="thin"/>
      <bottom style="double"/>
    </border>
    <border>
      <left>
        <color indexed="63"/>
      </left>
      <right>
        <color indexed="63"/>
      </right>
      <top style="medium"/>
      <bottom style="medium"/>
    </border>
    <border>
      <left>
        <color indexed="63"/>
      </left>
      <right>
        <color indexed="63"/>
      </right>
      <top style="thin"/>
      <bottom style="thin"/>
    </border>
    <border>
      <left style="thin"/>
      <right>
        <color indexed="63"/>
      </right>
      <top style="thin"/>
      <bottom>
        <color indexed="63"/>
      </bottom>
    </border>
    <border>
      <left>
        <color indexed="63"/>
      </left>
      <right>
        <color indexed="63"/>
      </right>
      <top>
        <color indexed="63"/>
      </top>
      <bottom style="thick">
        <color indexed="48"/>
      </bottom>
    </border>
    <border>
      <left>
        <color indexed="63"/>
      </left>
      <right>
        <color indexed="63"/>
      </right>
      <top>
        <color indexed="63"/>
      </top>
      <bottom style="thick">
        <color indexed="22"/>
      </bottom>
    </border>
    <border>
      <left>
        <color indexed="63"/>
      </left>
      <right>
        <color indexed="63"/>
      </right>
      <top>
        <color indexed="63"/>
      </top>
      <bottom style="medium">
        <color indexed="24"/>
      </bottom>
    </border>
    <border>
      <left style="hair">
        <color indexed="8"/>
      </left>
      <right style="hair">
        <color indexed="8"/>
      </right>
      <top style="hair">
        <color indexed="8"/>
      </top>
      <bottom style="hair">
        <color indexed="8"/>
      </bottom>
    </border>
    <border>
      <left>
        <color indexed="63"/>
      </left>
      <right>
        <color indexed="63"/>
      </right>
      <top>
        <color indexed="63"/>
      </top>
      <bottom style="double">
        <color indexed="5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style="thin"/>
      <top style="thin"/>
      <bottom style="thin"/>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color indexed="54"/>
      </left>
      <right>
        <color indexed="63"/>
      </right>
      <top style="thin">
        <color indexed="54"/>
      </top>
      <bottom>
        <color indexed="63"/>
      </bottom>
    </border>
    <border>
      <left style="thin"/>
      <right style="thin"/>
      <top style="thin"/>
      <bottom style="thick"/>
    </border>
    <border>
      <left>
        <color indexed="63"/>
      </left>
      <right>
        <color indexed="63"/>
      </right>
      <top style="thin">
        <color indexed="48"/>
      </top>
      <bottom style="double">
        <color indexed="48"/>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double"/>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right/>
      <top/>
      <bottom style="medium"/>
    </border>
    <border>
      <left>
        <color indexed="63"/>
      </left>
      <right>
        <color indexed="63"/>
      </right>
      <top style="medium"/>
      <bottom>
        <color indexed="63"/>
      </bottom>
    </border>
    <border>
      <left style="thin"/>
      <right style="thin"/>
      <top style="thin"/>
      <bottom style="medium"/>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style="thin"/>
      <right style="thin"/>
      <top style="thin"/>
      <bottom style="double"/>
    </border>
    <border>
      <left>
        <color indexed="63"/>
      </left>
      <right style="thin"/>
      <top style="thin"/>
      <bottom style="double"/>
    </border>
    <border>
      <left>
        <color indexed="63"/>
      </left>
      <right>
        <color indexed="63"/>
      </right>
      <top>
        <color indexed="63"/>
      </top>
      <bottom style="double"/>
    </border>
  </borders>
  <cellStyleXfs count="23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8" fillId="8" borderId="0" applyNumberFormat="0" applyBorder="0" applyAlignment="0" applyProtection="0"/>
    <xf numFmtId="0" fontId="18" fillId="3"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43" fillId="0" borderId="0">
      <alignment horizontal="center" vertical="center"/>
      <protection/>
    </xf>
    <xf numFmtId="0" fontId="19"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19" fillId="22" borderId="0" applyNumberFormat="0" applyBorder="0" applyAlignment="0" applyProtection="0"/>
    <xf numFmtId="0" fontId="19" fillId="24"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19" fillId="1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0" fillId="18" borderId="0" applyNumberFormat="0" applyBorder="0" applyAlignment="0" applyProtection="0"/>
    <xf numFmtId="0" fontId="19" fillId="27" borderId="0" applyNumberFormat="0" applyBorder="0" applyAlignment="0" applyProtection="0"/>
    <xf numFmtId="0" fontId="44" fillId="0" borderId="0">
      <alignment/>
      <protection/>
    </xf>
    <xf numFmtId="0" fontId="21" fillId="18" borderId="0" applyNumberFormat="0" applyBorder="0" applyAlignment="0" applyProtection="0"/>
    <xf numFmtId="0" fontId="26" fillId="0" borderId="0" applyNumberFormat="0" applyFill="0" applyBorder="0" applyAlignment="0" applyProtection="0"/>
    <xf numFmtId="0" fontId="45" fillId="0" borderId="0" applyNumberFormat="0" applyFill="0" applyBorder="0" applyAlignment="0" applyProtection="0"/>
    <xf numFmtId="37" fontId="46" fillId="28" borderId="0" applyNumberFormat="0" applyFont="0" applyBorder="0" applyAlignment="0">
      <protection/>
    </xf>
    <xf numFmtId="37" fontId="0" fillId="29" borderId="0" applyNumberFormat="0" applyFont="0" applyBorder="0" applyAlignment="0">
      <protection/>
    </xf>
    <xf numFmtId="37" fontId="13" fillId="28" borderId="1" applyNumberFormat="0" applyBorder="0" applyAlignment="0">
      <protection/>
    </xf>
    <xf numFmtId="5" fontId="13" fillId="0" borderId="2" applyNumberFormat="0" applyFont="0" applyFill="0" applyBorder="0" applyAlignment="0" applyProtection="0"/>
    <xf numFmtId="37" fontId="47" fillId="5" borderId="3" applyFill="0" applyBorder="0">
      <alignment/>
      <protection/>
    </xf>
    <xf numFmtId="175" fontId="0" fillId="0" borderId="0" applyFill="0" applyBorder="0" applyAlignment="0">
      <protection/>
    </xf>
    <xf numFmtId="174" fontId="0" fillId="0" borderId="0" applyFill="0" applyBorder="0" applyAlignment="0">
      <protection/>
    </xf>
    <xf numFmtId="176" fontId="0" fillId="0" borderId="0" applyFill="0" applyBorder="0" applyAlignment="0">
      <protection/>
    </xf>
    <xf numFmtId="177" fontId="0" fillId="0" borderId="0" applyFill="0" applyBorder="0" applyAlignment="0">
      <protection/>
    </xf>
    <xf numFmtId="178" fontId="0" fillId="0" borderId="0" applyFill="0" applyBorder="0" applyAlignment="0">
      <protection/>
    </xf>
    <xf numFmtId="175" fontId="0" fillId="0" borderId="0" applyFill="0" applyBorder="0" applyAlignment="0">
      <protection/>
    </xf>
    <xf numFmtId="179" fontId="0" fillId="0" borderId="0" applyFill="0" applyBorder="0" applyAlignment="0">
      <protection/>
    </xf>
    <xf numFmtId="174" fontId="0" fillId="0" borderId="0" applyFill="0" applyBorder="0" applyAlignment="0">
      <protection/>
    </xf>
    <xf numFmtId="38" fontId="0" fillId="30" borderId="4">
      <alignment/>
      <protection/>
    </xf>
    <xf numFmtId="0" fontId="22" fillId="31" borderId="5" applyNumberFormat="0" applyAlignment="0" applyProtection="0"/>
    <xf numFmtId="177" fontId="48" fillId="0" borderId="0">
      <alignment/>
      <protection/>
    </xf>
    <xf numFmtId="0" fontId="2" fillId="0" borderId="0" applyNumberFormat="0" applyFont="0" applyFill="0" applyBorder="0" applyProtection="0">
      <alignment horizontal="centerContinuous"/>
    </xf>
    <xf numFmtId="38" fontId="0" fillId="0" borderId="6">
      <alignment/>
      <protection/>
    </xf>
    <xf numFmtId="0" fontId="23" fillId="19" borderId="7" applyNumberFormat="0" applyAlignment="0" applyProtection="0"/>
    <xf numFmtId="0" fontId="49" fillId="0" borderId="0" applyNumberFormat="0" applyFill="0" applyBorder="0" applyAlignment="0" applyProtection="0"/>
    <xf numFmtId="0" fontId="50" fillId="0" borderId="0" applyNumberFormat="0" applyFill="0" applyBorder="0" applyProtection="0">
      <alignment horizontal="center" wrapText="1"/>
    </xf>
    <xf numFmtId="170" fontId="0" fillId="0" borderId="0" applyFont="0" applyFill="0" applyBorder="0" applyAlignment="0" applyProtection="0"/>
    <xf numFmtId="37" fontId="45" fillId="0" borderId="0">
      <alignment/>
      <protection/>
    </xf>
    <xf numFmtId="37" fontId="45" fillId="0" borderId="0">
      <alignment/>
      <protection/>
    </xf>
    <xf numFmtId="37" fontId="45" fillId="0" borderId="0">
      <alignment/>
      <protection/>
    </xf>
    <xf numFmtId="37" fontId="45" fillId="0" borderId="0">
      <alignment/>
      <protection/>
    </xf>
    <xf numFmtId="37" fontId="45" fillId="0" borderId="0">
      <alignment/>
      <protection/>
    </xf>
    <xf numFmtId="37" fontId="45" fillId="0" borderId="0">
      <alignment/>
      <protection/>
    </xf>
    <xf numFmtId="37" fontId="45" fillId="0" borderId="0">
      <alignment/>
      <protection/>
    </xf>
    <xf numFmtId="37" fontId="45" fillId="0" borderId="0">
      <alignment/>
      <protection/>
    </xf>
    <xf numFmtId="171" fontId="0" fillId="0" borderId="0" applyFont="0" applyFill="0" applyBorder="0" applyAlignment="0" applyProtection="0"/>
    <xf numFmtId="175" fontId="0" fillId="0" borderId="0" applyFont="0" applyFill="0" applyBorder="0" applyAlignment="0" applyProtection="0"/>
    <xf numFmtId="18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0" fontId="2" fillId="0" borderId="0">
      <alignment/>
      <protection/>
    </xf>
    <xf numFmtId="3" fontId="0" fillId="0" borderId="0" applyFont="0" applyFill="0" applyBorder="0" applyAlignment="0" applyProtection="0"/>
    <xf numFmtId="0" fontId="51" fillId="0" borderId="0" applyNumberFormat="0" applyAlignment="0">
      <protection/>
    </xf>
    <xf numFmtId="172" fontId="0" fillId="0" borderId="0" applyFont="0" applyFill="0" applyBorder="0" applyAlignment="0" applyProtection="0"/>
    <xf numFmtId="173"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181" fontId="0" fillId="10" borderId="4">
      <alignment/>
      <protection/>
    </xf>
    <xf numFmtId="182" fontId="0" fillId="0" borderId="0" applyFont="0" applyFill="0" applyBorder="0" applyAlignment="0" applyProtection="0"/>
    <xf numFmtId="0" fontId="2" fillId="0" borderId="0">
      <alignment/>
      <protection/>
    </xf>
    <xf numFmtId="37" fontId="0" fillId="10" borderId="0" applyNumberFormat="0" applyFont="0" applyBorder="0" applyAlignment="0">
      <protection/>
    </xf>
    <xf numFmtId="37" fontId="0" fillId="32" borderId="0" applyNumberFormat="0" applyFont="0" applyBorder="0" applyAlignment="0">
      <protection/>
    </xf>
    <xf numFmtId="5" fontId="0" fillId="10" borderId="0" applyFont="0" applyAlignment="0">
      <protection/>
    </xf>
    <xf numFmtId="5" fontId="0" fillId="32" borderId="0" applyFont="0" applyBorder="0" applyAlignment="0">
      <protection/>
    </xf>
    <xf numFmtId="0" fontId="52" fillId="0" borderId="0">
      <alignment/>
      <protection/>
    </xf>
    <xf numFmtId="0" fontId="53" fillId="0" borderId="0" applyNumberFormat="0" applyAlignment="0">
      <protection/>
    </xf>
    <xf numFmtId="183" fontId="54" fillId="33" borderId="8">
      <alignment horizontal="center"/>
      <protection locked="0"/>
    </xf>
    <xf numFmtId="14" fontId="17" fillId="0" borderId="0" applyFill="0" applyBorder="0" applyAlignment="0">
      <protection/>
    </xf>
    <xf numFmtId="0" fontId="0" fillId="0" borderId="0" applyFont="0" applyFill="0" applyBorder="0" applyAlignment="0" applyProtection="0"/>
    <xf numFmtId="0" fontId="55" fillId="0" borderId="0">
      <alignment/>
      <protection/>
    </xf>
    <xf numFmtId="0" fontId="0" fillId="0" borderId="0" applyFont="0" applyFill="0" applyBorder="0" applyAlignment="0" applyProtection="0"/>
    <xf numFmtId="0" fontId="0" fillId="0" borderId="0" applyFont="0" applyFill="0" applyBorder="0" applyAlignment="0" applyProtection="0"/>
    <xf numFmtId="0" fontId="2" fillId="0" borderId="0">
      <alignment/>
      <protection/>
    </xf>
    <xf numFmtId="0" fontId="55" fillId="0" borderId="9">
      <alignment/>
      <protection/>
    </xf>
    <xf numFmtId="0" fontId="55" fillId="0" borderId="9">
      <alignment/>
      <protection/>
    </xf>
    <xf numFmtId="0" fontId="24" fillId="34" borderId="0" applyNumberFormat="0" applyBorder="0" applyAlignment="0" applyProtection="0"/>
    <xf numFmtId="0" fontId="24" fillId="35" borderId="0" applyNumberFormat="0" applyBorder="0" applyAlignment="0" applyProtection="0"/>
    <xf numFmtId="0" fontId="24" fillId="36" borderId="0" applyNumberFormat="0" applyBorder="0" applyAlignment="0" applyProtection="0"/>
    <xf numFmtId="0" fontId="2" fillId="0" borderId="5" applyNumberFormat="0" applyFont="0" applyFill="0" applyAlignment="0" applyProtection="0"/>
    <xf numFmtId="0" fontId="56" fillId="37" borderId="0">
      <alignment/>
      <protection/>
    </xf>
    <xf numFmtId="175" fontId="0" fillId="0" borderId="0" applyFill="0" applyBorder="0" applyAlignment="0">
      <protection/>
    </xf>
    <xf numFmtId="174" fontId="0" fillId="0" borderId="0" applyFill="0" applyBorder="0" applyAlignment="0">
      <protection/>
    </xf>
    <xf numFmtId="175" fontId="0" fillId="0" borderId="0" applyFill="0" applyBorder="0" applyAlignment="0">
      <protection/>
    </xf>
    <xf numFmtId="179" fontId="0" fillId="0" borderId="0" applyFill="0" applyBorder="0" applyAlignment="0">
      <protection/>
    </xf>
    <xf numFmtId="174" fontId="0" fillId="0" borderId="0" applyFill="0" applyBorder="0" applyAlignment="0">
      <protection/>
    </xf>
    <xf numFmtId="0" fontId="57" fillId="0" borderId="0" applyNumberFormat="0" applyAlignment="0">
      <protection/>
    </xf>
    <xf numFmtId="0" fontId="58" fillId="0" borderId="0">
      <alignment/>
      <protection/>
    </xf>
    <xf numFmtId="184" fontId="0" fillId="0" borderId="0" applyFont="0" applyFill="0" applyBorder="0" applyAlignment="0" applyProtection="0"/>
    <xf numFmtId="0" fontId="25" fillId="0" borderId="0" applyNumberFormat="0" applyFill="0" applyBorder="0" applyAlignment="0" applyProtection="0"/>
    <xf numFmtId="0" fontId="0" fillId="6" borderId="8">
      <alignment/>
      <protection/>
    </xf>
    <xf numFmtId="40" fontId="0" fillId="0" borderId="0" applyNumberFormat="0">
      <alignment horizontal="right"/>
      <protection/>
    </xf>
    <xf numFmtId="2" fontId="0" fillId="0" borderId="0" applyFont="0" applyFill="0" applyBorder="0" applyAlignment="0" applyProtection="0"/>
    <xf numFmtId="37" fontId="0" fillId="38" borderId="0">
      <alignment/>
      <protection/>
    </xf>
    <xf numFmtId="37" fontId="0" fillId="39" borderId="0">
      <alignment/>
      <protection/>
    </xf>
    <xf numFmtId="37" fontId="0" fillId="40" borderId="0">
      <alignment/>
      <protection/>
    </xf>
    <xf numFmtId="38" fontId="59" fillId="10" borderId="10" applyNumberFormat="0" applyFont="0" applyAlignment="0">
      <protection/>
    </xf>
    <xf numFmtId="37" fontId="60" fillId="41" borderId="0" applyNumberFormat="0">
      <alignment horizontal="center" wrapText="1"/>
      <protection/>
    </xf>
    <xf numFmtId="185" fontId="0" fillId="10" borderId="0">
      <alignment/>
      <protection/>
    </xf>
    <xf numFmtId="185" fontId="61" fillId="41" borderId="0" applyNumberFormat="0">
      <alignment wrapText="1"/>
      <protection/>
    </xf>
    <xf numFmtId="37" fontId="0" fillId="10" borderId="11">
      <alignment/>
      <protection/>
    </xf>
    <xf numFmtId="10" fontId="0" fillId="10" borderId="0">
      <alignment/>
      <protection/>
    </xf>
    <xf numFmtId="168" fontId="0" fillId="10" borderId="0">
      <alignment/>
      <protection/>
    </xf>
    <xf numFmtId="37" fontId="0" fillId="10" borderId="0" applyNumberFormat="0" applyFont="0">
      <alignment wrapText="1"/>
      <protection/>
    </xf>
    <xf numFmtId="186" fontId="0" fillId="10" borderId="0">
      <alignment/>
      <protection/>
    </xf>
    <xf numFmtId="37" fontId="61" fillId="41" borderId="0" applyNumberFormat="0">
      <alignment horizontal="center" vertical="center" wrapText="1"/>
      <protection/>
    </xf>
    <xf numFmtId="37" fontId="60" fillId="42" borderId="0" applyNumberFormat="0">
      <alignment wrapText="1"/>
      <protection/>
    </xf>
    <xf numFmtId="37" fontId="62" fillId="42" borderId="0">
      <alignment wrapText="1"/>
      <protection/>
    </xf>
    <xf numFmtId="37" fontId="18" fillId="39" borderId="0">
      <alignment/>
      <protection/>
    </xf>
    <xf numFmtId="37" fontId="63" fillId="40" borderId="0">
      <alignment/>
      <protection/>
    </xf>
    <xf numFmtId="5" fontId="64" fillId="40" borderId="0">
      <alignment wrapText="1"/>
      <protection/>
    </xf>
    <xf numFmtId="37" fontId="62" fillId="43" borderId="12">
      <alignment/>
      <protection/>
    </xf>
    <xf numFmtId="5" fontId="62" fillId="43" borderId="12">
      <alignment/>
      <protection/>
    </xf>
    <xf numFmtId="5" fontId="0" fillId="10" borderId="0">
      <alignment/>
      <protection/>
    </xf>
    <xf numFmtId="0" fontId="26" fillId="0" borderId="0" applyNumberFormat="0" applyFill="0" applyBorder="0" applyAlignment="0" applyProtection="0"/>
    <xf numFmtId="37" fontId="13" fillId="5" borderId="0">
      <alignment/>
      <protection/>
    </xf>
    <xf numFmtId="0" fontId="65" fillId="0" borderId="13">
      <alignment/>
      <protection/>
    </xf>
    <xf numFmtId="0" fontId="65" fillId="0" borderId="9">
      <alignment/>
      <protection/>
    </xf>
    <xf numFmtId="0" fontId="65" fillId="44" borderId="9">
      <alignment/>
      <protection/>
    </xf>
    <xf numFmtId="37" fontId="66" fillId="0" borderId="0">
      <alignment/>
      <protection/>
    </xf>
    <xf numFmtId="0" fontId="27" fillId="45" borderId="0" applyNumberFormat="0" applyBorder="0" applyAlignment="0" applyProtection="0"/>
    <xf numFmtId="38" fontId="14" fillId="0" borderId="14">
      <alignment/>
      <protection/>
    </xf>
    <xf numFmtId="38" fontId="13" fillId="10" borderId="0" applyNumberFormat="0" applyBorder="0" applyAlignment="0" applyProtection="0"/>
    <xf numFmtId="0" fontId="67" fillId="41" borderId="0">
      <alignment/>
      <protection/>
    </xf>
    <xf numFmtId="0" fontId="68" fillId="0" borderId="15" applyNumberFormat="0" applyAlignment="0" applyProtection="0"/>
    <xf numFmtId="0" fontId="68" fillId="0" borderId="16">
      <alignment horizontal="left" vertical="center"/>
      <protection/>
    </xf>
    <xf numFmtId="0" fontId="68" fillId="10" borderId="17" applyFont="0" applyBorder="0">
      <alignment/>
      <protection/>
    </xf>
    <xf numFmtId="0" fontId="28" fillId="0" borderId="18" applyNumberFormat="0" applyFill="0" applyAlignment="0" applyProtection="0"/>
    <xf numFmtId="0" fontId="29" fillId="0" borderId="19" applyNumberFormat="0" applyFill="0" applyAlignment="0" applyProtection="0"/>
    <xf numFmtId="0" fontId="30" fillId="0" borderId="20" applyNumberFormat="0" applyFill="0" applyAlignment="0" applyProtection="0"/>
    <xf numFmtId="0" fontId="30" fillId="0" borderId="0" applyNumberFormat="0" applyFill="0" applyBorder="0" applyAlignment="0" applyProtection="0"/>
    <xf numFmtId="187" fontId="69" fillId="0" borderId="0">
      <alignment/>
      <protection/>
    </xf>
    <xf numFmtId="0" fontId="70" fillId="0" borderId="0" applyNumberFormat="0" applyFill="0" applyBorder="0" applyAlignment="0" applyProtection="0"/>
    <xf numFmtId="0" fontId="71" fillId="0" borderId="0" applyNumberFormat="0" applyFill="0" applyBorder="0" applyAlignment="0" applyProtection="0"/>
    <xf numFmtId="0" fontId="70" fillId="0" borderId="0" applyNumberFormat="0" applyFill="0" applyBorder="0" applyAlignment="0" applyProtection="0"/>
    <xf numFmtId="0" fontId="16" fillId="0" borderId="0" applyNumberFormat="0" applyFill="0" applyBorder="0" applyAlignment="0" applyProtection="0"/>
    <xf numFmtId="0" fontId="55" fillId="0" borderId="0">
      <alignment/>
      <protection/>
    </xf>
    <xf numFmtId="37" fontId="72" fillId="4" borderId="21" applyNumberFormat="0" applyAlignment="0">
      <protection/>
    </xf>
    <xf numFmtId="186" fontId="0" fillId="4" borderId="21" applyFont="0" applyAlignment="0">
      <protection locked="0"/>
    </xf>
    <xf numFmtId="37" fontId="0" fillId="4" borderId="21" applyNumberFormat="0" applyFont="0" applyBorder="0" applyAlignment="0">
      <protection locked="0"/>
    </xf>
    <xf numFmtId="37" fontId="0" fillId="4" borderId="21" applyNumberFormat="0" applyFont="0" applyBorder="0" applyAlignment="0">
      <protection locked="0"/>
    </xf>
    <xf numFmtId="10" fontId="0" fillId="46" borderId="0" applyFont="0" applyBorder="0" applyAlignment="0">
      <protection locked="0"/>
    </xf>
    <xf numFmtId="37" fontId="0" fillId="10" borderId="3" applyNumberFormat="0" applyBorder="0" applyAlignment="0">
      <protection/>
    </xf>
    <xf numFmtId="5" fontId="0" fillId="4" borderId="21" applyFont="0" applyAlignment="0">
      <protection locked="0"/>
    </xf>
    <xf numFmtId="37" fontId="0" fillId="4" borderId="21" applyNumberFormat="0" applyFont="0" applyAlignment="0">
      <protection locked="0"/>
    </xf>
    <xf numFmtId="0" fontId="31" fillId="27" borderId="5" applyNumberFormat="0" applyAlignment="0" applyProtection="0"/>
    <xf numFmtId="10" fontId="13" fillId="4" borderId="8" applyNumberFormat="0" applyBorder="0" applyAlignment="0" applyProtection="0"/>
    <xf numFmtId="181" fontId="0" fillId="38" borderId="4">
      <alignment/>
      <protection/>
    </xf>
    <xf numFmtId="0" fontId="14" fillId="3" borderId="0">
      <alignment/>
      <protection/>
    </xf>
    <xf numFmtId="0" fontId="17" fillId="31" borderId="0" applyNumberFormat="0" applyBorder="0">
      <alignment horizontal="right"/>
      <protection locked="0"/>
    </xf>
    <xf numFmtId="175" fontId="0" fillId="0" borderId="0" applyFill="0" applyBorder="0" applyAlignment="0">
      <protection/>
    </xf>
    <xf numFmtId="174" fontId="0" fillId="0" borderId="0" applyFill="0" applyBorder="0" applyAlignment="0">
      <protection/>
    </xf>
    <xf numFmtId="175" fontId="0" fillId="0" borderId="0" applyFill="0" applyBorder="0" applyAlignment="0">
      <protection/>
    </xf>
    <xf numFmtId="179" fontId="0" fillId="0" borderId="0" applyFill="0" applyBorder="0" applyAlignment="0">
      <protection/>
    </xf>
    <xf numFmtId="174" fontId="0" fillId="0" borderId="0" applyFill="0" applyBorder="0" applyAlignment="0">
      <protection/>
    </xf>
    <xf numFmtId="0" fontId="32" fillId="0" borderId="22" applyNumberFormat="0" applyFill="0" applyAlignment="0" applyProtection="0"/>
    <xf numFmtId="0" fontId="0" fillId="10" borderId="0">
      <alignment/>
      <protection/>
    </xf>
    <xf numFmtId="0" fontId="0" fillId="0" borderId="0">
      <alignment vertical="top" wrapText="1"/>
      <protection/>
    </xf>
    <xf numFmtId="0" fontId="73" fillId="0" borderId="0" applyFont="0" applyFill="0" applyBorder="0" applyAlignment="0" applyProtection="0"/>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0" borderId="0">
      <alignment vertical="top" wrapText="1"/>
      <protection/>
    </xf>
    <xf numFmtId="0" fontId="0" fillId="41" borderId="0" applyNumberFormat="0" applyFont="0" applyBorder="0" applyAlignment="0">
      <protection/>
    </xf>
    <xf numFmtId="0" fontId="73" fillId="0" borderId="0" applyFont="0" applyFill="0" applyBorder="0" applyAlignment="0" applyProtection="0"/>
    <xf numFmtId="4" fontId="74"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9" fontId="2" fillId="0" borderId="0" applyFont="0" applyFill="0" applyBorder="0" applyAlignment="0" applyProtection="0"/>
    <xf numFmtId="190" fontId="2"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193" fontId="0" fillId="0" borderId="0" applyFont="0" applyFill="0" applyBorder="0" applyAlignment="0" applyProtection="0"/>
    <xf numFmtId="194" fontId="0" fillId="0" borderId="0" applyFont="0" applyFill="0" applyBorder="0" applyAlignment="0" applyProtection="0"/>
    <xf numFmtId="42" fontId="2" fillId="0" borderId="0" applyFont="0" applyFill="0" applyBorder="0" applyAlignment="0" applyProtection="0"/>
    <xf numFmtId="195"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99" fontId="0" fillId="0" borderId="0" applyFont="0" applyFill="0" applyBorder="0" applyAlignment="0" applyProtection="0"/>
    <xf numFmtId="0" fontId="33" fillId="27" borderId="0" applyNumberFormat="0" applyBorder="0" applyAlignment="0" applyProtection="0"/>
    <xf numFmtId="165" fontId="42" fillId="0" borderId="0" applyFont="0" applyFill="0" applyBorder="0" applyAlignment="0" applyProtection="0"/>
    <xf numFmtId="37" fontId="0" fillId="0" borderId="0">
      <alignment/>
      <protection/>
    </xf>
    <xf numFmtId="0" fontId="55" fillId="0" borderId="0">
      <alignment/>
      <protection/>
    </xf>
    <xf numFmtId="37" fontId="13" fillId="0" borderId="3" applyNumberFormat="0" applyFont="0" applyFill="0" applyBorder="0" applyAlignment="0">
      <protection/>
    </xf>
    <xf numFmtId="0" fontId="0" fillId="0" borderId="0">
      <alignment/>
      <protection/>
    </xf>
    <xf numFmtId="0" fontId="7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47"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10" borderId="0">
      <alignment/>
      <protection/>
    </xf>
    <xf numFmtId="37" fontId="13" fillId="5" borderId="16" applyNumberFormat="0" applyFont="0" applyFill="0" applyBorder="0" applyAlignment="0" applyProtection="0"/>
    <xf numFmtId="37" fontId="75" fillId="0" borderId="0">
      <alignment/>
      <protection/>
    </xf>
    <xf numFmtId="0" fontId="73" fillId="0" borderId="0">
      <alignment/>
      <protection/>
    </xf>
    <xf numFmtId="0" fontId="0" fillId="26" borderId="23" applyNumberFormat="0" applyFont="0" applyAlignment="0" applyProtection="0"/>
    <xf numFmtId="0" fontId="0" fillId="26" borderId="23" applyNumberFormat="0" applyFont="0" applyAlignment="0" applyProtection="0"/>
    <xf numFmtId="37" fontId="0" fillId="33" borderId="8">
      <alignment/>
      <protection/>
    </xf>
    <xf numFmtId="0" fontId="76" fillId="0" borderId="0">
      <alignment/>
      <protection/>
    </xf>
    <xf numFmtId="0" fontId="34" fillId="31" borderId="24" applyNumberFormat="0" applyAlignment="0" applyProtection="0"/>
    <xf numFmtId="37" fontId="0" fillId="4" borderId="0" applyNumberFormat="0" applyFont="0" applyBorder="0" applyAlignment="0">
      <protection/>
    </xf>
    <xf numFmtId="9" fontId="0" fillId="0" borderId="0" applyFont="0" applyFill="0" applyBorder="0" applyAlignment="0" applyProtection="0"/>
    <xf numFmtId="178" fontId="0" fillId="0" borderId="0" applyFont="0" applyFill="0" applyBorder="0" applyAlignment="0" applyProtection="0"/>
    <xf numFmtId="200"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7" fillId="0" borderId="0">
      <alignment/>
      <protection/>
    </xf>
    <xf numFmtId="9" fontId="0" fillId="0" borderId="0" applyFont="0" applyFill="0" applyBorder="0" applyAlignment="0" applyProtection="0"/>
    <xf numFmtId="201" fontId="0" fillId="0" borderId="0" applyFont="0" applyFill="0" applyBorder="0" applyAlignment="0" applyProtection="0"/>
    <xf numFmtId="202" fontId="0" fillId="0" borderId="0" applyFont="0" applyFill="0" applyBorder="0" applyAlignment="0" applyProtection="0"/>
    <xf numFmtId="203" fontId="0" fillId="0" borderId="0" applyFont="0" applyFill="0" applyBorder="0" applyAlignment="0" applyProtection="0"/>
    <xf numFmtId="175" fontId="0" fillId="0" borderId="0" applyFill="0" applyBorder="0" applyAlignment="0">
      <protection/>
    </xf>
    <xf numFmtId="174" fontId="0" fillId="0" borderId="0" applyFill="0" applyBorder="0" applyAlignment="0">
      <protection/>
    </xf>
    <xf numFmtId="175" fontId="0" fillId="0" borderId="0" applyFill="0" applyBorder="0" applyAlignment="0">
      <protection/>
    </xf>
    <xf numFmtId="179" fontId="0" fillId="0" borderId="0" applyFill="0" applyBorder="0" applyAlignment="0">
      <protection/>
    </xf>
    <xf numFmtId="174" fontId="0" fillId="0" borderId="0" applyFill="0" applyBorder="0" applyAlignment="0">
      <protection/>
    </xf>
    <xf numFmtId="0" fontId="78" fillId="0" borderId="0" applyNumberFormat="0" applyFont="0" applyFill="0" applyBorder="0" applyAlignment="0" applyProtection="0"/>
    <xf numFmtId="2" fontId="79" fillId="48" borderId="0" applyBorder="0" applyAlignment="0">
      <protection/>
    </xf>
    <xf numFmtId="39" fontId="80" fillId="0" borderId="0" applyNumberFormat="0">
      <alignment horizontal="right"/>
      <protection/>
    </xf>
    <xf numFmtId="0" fontId="0" fillId="0" borderId="25" applyBorder="0">
      <alignment horizontal="right"/>
      <protection/>
    </xf>
    <xf numFmtId="0" fontId="55" fillId="0" borderId="0">
      <alignment/>
      <protection/>
    </xf>
    <xf numFmtId="183" fontId="81" fillId="0" borderId="0" applyNumberFormat="0" applyFill="0" applyBorder="0" applyAlignment="0" applyProtection="0"/>
    <xf numFmtId="4" fontId="35" fillId="38" borderId="26" applyNumberFormat="0" applyProtection="0">
      <alignment vertical="center"/>
    </xf>
    <xf numFmtId="4" fontId="36" fillId="38" borderId="26" applyNumberFormat="0" applyProtection="0">
      <alignment vertical="center"/>
    </xf>
    <xf numFmtId="4" fontId="35" fillId="38" borderId="26" applyNumberFormat="0" applyProtection="0">
      <alignment horizontal="left" vertical="center" indent="1"/>
    </xf>
    <xf numFmtId="0" fontId="35" fillId="38" borderId="26" applyNumberFormat="0" applyProtection="0">
      <alignment horizontal="left" vertical="top" indent="1"/>
    </xf>
    <xf numFmtId="4" fontId="35" fillId="2" borderId="0" applyNumberFormat="0" applyProtection="0">
      <alignment horizontal="left" vertical="center" indent="1"/>
    </xf>
    <xf numFmtId="4" fontId="17" fillId="7" borderId="26" applyNumberFormat="0" applyProtection="0">
      <alignment horizontal="right" vertical="center"/>
    </xf>
    <xf numFmtId="4" fontId="17" fillId="7" borderId="26" applyNumberFormat="0" applyProtection="0">
      <alignment horizontal="right" vertical="center"/>
    </xf>
    <xf numFmtId="4" fontId="17" fillId="3" borderId="26" applyNumberFormat="0" applyProtection="0">
      <alignment horizontal="right" vertical="center"/>
    </xf>
    <xf numFmtId="4" fontId="17" fillId="3" borderId="26" applyNumberFormat="0" applyProtection="0">
      <alignment horizontal="right" vertical="center"/>
    </xf>
    <xf numFmtId="4" fontId="17" fillId="39" borderId="26" applyNumberFormat="0" applyProtection="0">
      <alignment horizontal="right" vertical="center"/>
    </xf>
    <xf numFmtId="4" fontId="17" fillId="39" borderId="26" applyNumberFormat="0" applyProtection="0">
      <alignment horizontal="right" vertical="center"/>
    </xf>
    <xf numFmtId="4" fontId="17" fillId="49" borderId="26" applyNumberFormat="0" applyProtection="0">
      <alignment horizontal="right" vertical="center"/>
    </xf>
    <xf numFmtId="4" fontId="17" fillId="49" borderId="26" applyNumberFormat="0" applyProtection="0">
      <alignment horizontal="right" vertical="center"/>
    </xf>
    <xf numFmtId="4" fontId="17" fillId="50" borderId="26" applyNumberFormat="0" applyProtection="0">
      <alignment horizontal="right" vertical="center"/>
    </xf>
    <xf numFmtId="4" fontId="17" fillId="50" borderId="26" applyNumberFormat="0" applyProtection="0">
      <alignment horizontal="right" vertical="center"/>
    </xf>
    <xf numFmtId="4" fontId="17" fillId="51" borderId="26" applyNumberFormat="0" applyProtection="0">
      <alignment horizontal="right" vertical="center"/>
    </xf>
    <xf numFmtId="4" fontId="17" fillId="51" borderId="26" applyNumberFormat="0" applyProtection="0">
      <alignment horizontal="right" vertical="center"/>
    </xf>
    <xf numFmtId="4" fontId="17" fillId="9" borderId="26" applyNumberFormat="0" applyProtection="0">
      <alignment horizontal="right" vertical="center"/>
    </xf>
    <xf numFmtId="4" fontId="17" fillId="9" borderId="26" applyNumberFormat="0" applyProtection="0">
      <alignment horizontal="right" vertical="center"/>
    </xf>
    <xf numFmtId="4" fontId="17" fillId="52" borderId="26" applyNumberFormat="0" applyProtection="0">
      <alignment horizontal="right" vertical="center"/>
    </xf>
    <xf numFmtId="4" fontId="17" fillId="52" borderId="26" applyNumberFormat="0" applyProtection="0">
      <alignment horizontal="right" vertical="center"/>
    </xf>
    <xf numFmtId="4" fontId="17" fillId="48" borderId="26" applyNumberFormat="0" applyProtection="0">
      <alignment horizontal="right" vertical="center"/>
    </xf>
    <xf numFmtId="4" fontId="17" fillId="48" borderId="26" applyNumberFormat="0" applyProtection="0">
      <alignment horizontal="right" vertical="center"/>
    </xf>
    <xf numFmtId="4" fontId="35" fillId="53" borderId="27" applyNumberFormat="0" applyProtection="0">
      <alignment horizontal="left" vertical="center" indent="1"/>
    </xf>
    <xf numFmtId="4" fontId="17" fillId="30" borderId="0" applyNumberFormat="0" applyProtection="0">
      <alignment horizontal="left" vertical="center" indent="1"/>
    </xf>
    <xf numFmtId="4" fontId="17" fillId="30" borderId="0" applyNumberFormat="0" applyProtection="0">
      <alignment horizontal="left" vertical="center" indent="1"/>
    </xf>
    <xf numFmtId="4" fontId="5" fillId="8" borderId="0" applyNumberFormat="0" applyProtection="0">
      <alignment horizontal="left" vertical="center" indent="1"/>
    </xf>
    <xf numFmtId="4" fontId="17" fillId="2" borderId="26" applyNumberFormat="0" applyProtection="0">
      <alignment horizontal="right" vertical="center"/>
    </xf>
    <xf numFmtId="4" fontId="17" fillId="2" borderId="26" applyNumberFormat="0" applyProtection="0">
      <alignment horizontal="right" vertical="center"/>
    </xf>
    <xf numFmtId="4" fontId="17" fillId="30" borderId="0" applyNumberFormat="0" applyProtection="0">
      <alignment horizontal="left" vertical="center" indent="1"/>
    </xf>
    <xf numFmtId="4" fontId="17" fillId="2" borderId="0" applyNumberFormat="0" applyProtection="0">
      <alignment horizontal="left" vertical="center" indent="1"/>
    </xf>
    <xf numFmtId="0" fontId="0" fillId="8" borderId="26" applyNumberFormat="0" applyProtection="0">
      <alignment horizontal="left" vertical="center" indent="1"/>
    </xf>
    <xf numFmtId="0" fontId="0" fillId="8" borderId="26" applyNumberFormat="0" applyProtection="0">
      <alignment horizontal="left" vertical="center" indent="1"/>
    </xf>
    <xf numFmtId="0" fontId="0" fillId="8" borderId="26" applyNumberFormat="0" applyProtection="0">
      <alignment horizontal="left" vertical="top" indent="1"/>
    </xf>
    <xf numFmtId="0" fontId="0" fillId="8" borderId="26" applyNumberFormat="0" applyProtection="0">
      <alignment horizontal="left" vertical="top" indent="1"/>
    </xf>
    <xf numFmtId="0" fontId="0" fillId="2" borderId="26" applyNumberFormat="0" applyProtection="0">
      <alignment horizontal="left" vertical="center" indent="1"/>
    </xf>
    <xf numFmtId="0" fontId="0" fillId="2" borderId="26" applyNumberFormat="0" applyProtection="0">
      <alignment horizontal="left" vertical="center" indent="1"/>
    </xf>
    <xf numFmtId="0" fontId="0" fillId="2" borderId="26" applyNumberFormat="0" applyProtection="0">
      <alignment horizontal="left" vertical="top" indent="1"/>
    </xf>
    <xf numFmtId="0" fontId="0" fillId="2" borderId="26" applyNumberFormat="0" applyProtection="0">
      <alignment horizontal="left" vertical="top" indent="1"/>
    </xf>
    <xf numFmtId="0" fontId="0" fillId="6" borderId="26" applyNumberFormat="0" applyProtection="0">
      <alignment horizontal="left" vertical="center" indent="1"/>
    </xf>
    <xf numFmtId="0" fontId="0" fillId="6" borderId="26" applyNumberFormat="0" applyProtection="0">
      <alignment horizontal="left" vertical="center" indent="1"/>
    </xf>
    <xf numFmtId="0" fontId="0" fillId="6" borderId="26" applyNumberFormat="0" applyProtection="0">
      <alignment horizontal="left" vertical="top" indent="1"/>
    </xf>
    <xf numFmtId="0" fontId="0" fillId="6" borderId="26" applyNumberFormat="0" applyProtection="0">
      <alignment horizontal="left" vertical="top" indent="1"/>
    </xf>
    <xf numFmtId="0" fontId="0" fillId="30" borderId="26" applyNumberFormat="0" applyProtection="0">
      <alignment horizontal="left" vertical="center" indent="1"/>
    </xf>
    <xf numFmtId="0" fontId="0" fillId="30" borderId="26" applyNumberFormat="0" applyProtection="0">
      <alignment horizontal="left" vertical="center" indent="1"/>
    </xf>
    <xf numFmtId="0" fontId="0" fillId="30" borderId="26" applyNumberFormat="0" applyProtection="0">
      <alignment horizontal="left" vertical="top" indent="1"/>
    </xf>
    <xf numFmtId="0" fontId="0" fillId="30" borderId="26" applyNumberFormat="0" applyProtection="0">
      <alignment horizontal="left" vertical="top" indent="1"/>
    </xf>
    <xf numFmtId="0" fontId="0" fillId="5" borderId="8" applyNumberFormat="0">
      <alignment/>
      <protection locked="0"/>
    </xf>
    <xf numFmtId="0" fontId="0" fillId="5" borderId="8" applyNumberFormat="0">
      <alignment/>
      <protection locked="0"/>
    </xf>
    <xf numFmtId="0" fontId="50" fillId="8" borderId="28" applyBorder="0">
      <alignment/>
      <protection/>
    </xf>
    <xf numFmtId="4" fontId="17" fillId="4" borderId="26" applyNumberFormat="0" applyProtection="0">
      <alignment vertical="center"/>
    </xf>
    <xf numFmtId="4" fontId="17" fillId="4" borderId="26" applyNumberFormat="0" applyProtection="0">
      <alignment vertical="center"/>
    </xf>
    <xf numFmtId="4" fontId="37" fillId="4" borderId="26" applyNumberFormat="0" applyProtection="0">
      <alignment vertical="center"/>
    </xf>
    <xf numFmtId="4" fontId="17" fillId="4" borderId="26" applyNumberFormat="0" applyProtection="0">
      <alignment horizontal="left" vertical="center" indent="1"/>
    </xf>
    <xf numFmtId="4" fontId="17" fillId="4" borderId="26" applyNumberFormat="0" applyProtection="0">
      <alignment horizontal="left" vertical="center" indent="1"/>
    </xf>
    <xf numFmtId="0" fontId="17" fillId="4" borderId="26" applyNumberFormat="0" applyProtection="0">
      <alignment horizontal="left" vertical="top" indent="1"/>
    </xf>
    <xf numFmtId="0" fontId="17" fillId="4" borderId="26" applyNumberFormat="0" applyProtection="0">
      <alignment horizontal="left" vertical="top" indent="1"/>
    </xf>
    <xf numFmtId="4" fontId="17" fillId="30" borderId="26" applyNumberFormat="0" applyProtection="0">
      <alignment horizontal="right" vertical="center"/>
    </xf>
    <xf numFmtId="4" fontId="17" fillId="30" borderId="26" applyNumberFormat="0" applyProtection="0">
      <alignment horizontal="right" vertical="center"/>
    </xf>
    <xf numFmtId="4" fontId="37" fillId="30" borderId="26" applyNumberFormat="0" applyProtection="0">
      <alignment horizontal="right" vertical="center"/>
    </xf>
    <xf numFmtId="4" fontId="17" fillId="2" borderId="26" applyNumberFormat="0" applyProtection="0">
      <alignment horizontal="left" vertical="center" indent="1"/>
    </xf>
    <xf numFmtId="4" fontId="17" fillId="2" borderId="26" applyNumberFormat="0" applyProtection="0">
      <alignment horizontal="left" vertical="center" indent="1"/>
    </xf>
    <xf numFmtId="0" fontId="17" fillId="2" borderId="26" applyNumberFormat="0" applyProtection="0">
      <alignment horizontal="left" vertical="top" indent="1"/>
    </xf>
    <xf numFmtId="0" fontId="17" fillId="2" borderId="26" applyNumberFormat="0" applyProtection="0">
      <alignment horizontal="left" vertical="top" indent="1"/>
    </xf>
    <xf numFmtId="4" fontId="38" fillId="32" borderId="0" applyNumberFormat="0" applyProtection="0">
      <alignment horizontal="left" vertical="center" indent="1"/>
    </xf>
    <xf numFmtId="0" fontId="13" fillId="54" borderId="8">
      <alignment/>
      <protection/>
    </xf>
    <xf numFmtId="4" fontId="39" fillId="30" borderId="26" applyNumberFormat="0" applyProtection="0">
      <alignment horizontal="right" vertical="center"/>
    </xf>
    <xf numFmtId="41" fontId="0" fillId="0" borderId="0" applyFont="0" applyFill="0" applyBorder="0" applyAlignment="0" applyProtection="0"/>
    <xf numFmtId="43" fontId="0" fillId="0" borderId="0" applyFont="0" applyFill="0" applyBorder="0" applyAlignment="0" applyProtection="0"/>
    <xf numFmtId="0" fontId="40" fillId="0" borderId="0" applyNumberFormat="0" applyFill="0" applyBorder="0" applyAlignment="0" applyProtection="0"/>
    <xf numFmtId="187" fontId="69" fillId="0" borderId="17">
      <alignment horizontal="center"/>
      <protection/>
    </xf>
    <xf numFmtId="0" fontId="14" fillId="10" borderId="0">
      <alignment/>
      <protection/>
    </xf>
    <xf numFmtId="3" fontId="55" fillId="0" borderId="0">
      <alignment/>
      <protection/>
    </xf>
    <xf numFmtId="0" fontId="0" fillId="0" borderId="0">
      <alignment/>
      <protection/>
    </xf>
    <xf numFmtId="0" fontId="0" fillId="0" borderId="8">
      <alignment horizontal="center"/>
      <protection/>
    </xf>
    <xf numFmtId="0" fontId="0" fillId="0" borderId="0">
      <alignment/>
      <protection/>
    </xf>
    <xf numFmtId="0" fontId="68" fillId="6" borderId="0" applyNumberFormat="0" applyBorder="0" applyAlignment="0" applyProtection="0"/>
    <xf numFmtId="0" fontId="0" fillId="6" borderId="0" applyNumberFormat="0" applyBorder="0" applyAlignment="0" applyProtection="0"/>
    <xf numFmtId="0" fontId="60" fillId="55" borderId="0" applyNumberFormat="0" applyBorder="0">
      <alignment horizontal="left"/>
      <protection/>
    </xf>
    <xf numFmtId="37" fontId="13" fillId="0" borderId="0" applyBorder="0">
      <alignment/>
      <protection/>
    </xf>
    <xf numFmtId="0" fontId="13" fillId="0" borderId="0" applyBorder="0">
      <alignment/>
      <protection/>
    </xf>
    <xf numFmtId="0" fontId="0" fillId="0" borderId="0" applyBorder="0">
      <alignment/>
      <protection/>
    </xf>
    <xf numFmtId="0" fontId="82" fillId="0" borderId="0" applyNumberFormat="0" applyBorder="0">
      <alignment/>
      <protection/>
    </xf>
    <xf numFmtId="204" fontId="13" fillId="56" borderId="0" applyBorder="0">
      <alignment/>
      <protection/>
    </xf>
    <xf numFmtId="204" fontId="13" fillId="56" borderId="0" applyBorder="0">
      <alignment/>
      <protection/>
    </xf>
    <xf numFmtId="0" fontId="83" fillId="55" borderId="0" applyNumberFormat="0" applyBorder="0">
      <alignment/>
      <protection/>
    </xf>
    <xf numFmtId="0" fontId="0" fillId="30" borderId="0" applyNumberFormat="0" applyBorder="0" applyProtection="0">
      <alignment horizontal="right" wrapText="1"/>
    </xf>
    <xf numFmtId="0" fontId="0" fillId="30" borderId="0" applyNumberFormat="0" applyBorder="0" applyProtection="0">
      <alignment horizontal="left" wrapText="1"/>
    </xf>
    <xf numFmtId="0" fontId="14" fillId="0" borderId="0" applyNumberFormat="0" applyFill="0" applyBorder="0" applyAlignment="0" applyProtection="0"/>
    <xf numFmtId="0" fontId="0" fillId="28" borderId="0" applyNumberFormat="0" applyFont="0" applyBorder="0" applyAlignment="0" applyProtection="0"/>
    <xf numFmtId="3" fontId="0" fillId="4" borderId="0" applyFont="0" applyBorder="0" applyProtection="0">
      <alignment horizontal="right"/>
    </xf>
    <xf numFmtId="3" fontId="0" fillId="30" borderId="0" applyFont="0" applyBorder="0" applyProtection="0">
      <alignment horizontal="right"/>
    </xf>
    <xf numFmtId="3" fontId="0" fillId="4" borderId="0" applyFont="0" applyBorder="0" applyProtection="0">
      <alignment horizontal="right"/>
    </xf>
    <xf numFmtId="3" fontId="0" fillId="30" borderId="0" applyFont="0" applyBorder="0" applyProtection="0">
      <alignment horizontal="right"/>
    </xf>
    <xf numFmtId="3" fontId="0" fillId="4" borderId="0" applyFont="0" applyBorder="0" applyProtection="0">
      <alignment horizontal="right"/>
    </xf>
    <xf numFmtId="3" fontId="0" fillId="30" borderId="0" applyFont="0" applyBorder="0" applyProtection="0">
      <alignment horizontal="right"/>
    </xf>
    <xf numFmtId="3" fontId="0" fillId="4" borderId="0" applyFont="0" applyBorder="0" applyProtection="0">
      <alignment horizontal="right"/>
    </xf>
    <xf numFmtId="3" fontId="0" fillId="30" borderId="0" applyFont="0" applyBorder="0" applyProtection="0">
      <alignment horizontal="right"/>
    </xf>
    <xf numFmtId="3" fontId="0" fillId="4" borderId="0" applyFont="0" applyBorder="0" applyProtection="0">
      <alignment horizontal="right"/>
    </xf>
    <xf numFmtId="3" fontId="0" fillId="30" borderId="0" applyFont="0" applyBorder="0" applyProtection="0">
      <alignment horizontal="right"/>
    </xf>
    <xf numFmtId="3" fontId="0" fillId="4" borderId="0" applyFont="0" applyBorder="0" applyProtection="0">
      <alignment horizontal="right"/>
    </xf>
    <xf numFmtId="3" fontId="0" fillId="30" borderId="0" applyFont="0" applyBorder="0" applyProtection="0">
      <alignment horizontal="right"/>
    </xf>
    <xf numFmtId="3" fontId="0" fillId="4" borderId="0" applyFont="0" applyBorder="0" applyProtection="0">
      <alignment horizontal="right"/>
    </xf>
    <xf numFmtId="3" fontId="0" fillId="30" borderId="0" applyFont="0" applyBorder="0" applyProtection="0">
      <alignment horizontal="right"/>
    </xf>
    <xf numFmtId="3" fontId="0" fillId="4" borderId="0" applyFont="0" applyBorder="0" applyProtection="0">
      <alignment horizontal="right"/>
    </xf>
    <xf numFmtId="3" fontId="0" fillId="30" borderId="0" applyFont="0" applyBorder="0" applyProtection="0">
      <alignment horizontal="right"/>
    </xf>
    <xf numFmtId="205" fontId="0" fillId="4" borderId="0" applyFont="0" applyBorder="0" applyProtection="0">
      <alignment horizontal="right"/>
    </xf>
    <xf numFmtId="205" fontId="0" fillId="30" borderId="0" applyFont="0" applyBorder="0" applyProtection="0">
      <alignment horizontal="right"/>
    </xf>
    <xf numFmtId="3" fontId="0" fillId="4" borderId="0" applyFont="0" applyBorder="0" applyProtection="0">
      <alignment horizontal="right"/>
    </xf>
    <xf numFmtId="3" fontId="0" fillId="30" borderId="0" applyFont="0" applyBorder="0" applyProtection="0">
      <alignment horizontal="right"/>
    </xf>
    <xf numFmtId="3" fontId="0" fillId="4" borderId="0" applyFont="0" applyBorder="0" applyProtection="0">
      <alignment horizontal="right"/>
    </xf>
    <xf numFmtId="3" fontId="0" fillId="30" borderId="0" applyFont="0" applyBorder="0" applyProtection="0">
      <alignment horizontal="right"/>
    </xf>
    <xf numFmtId="3" fontId="0" fillId="4" borderId="0" applyFont="0" applyBorder="0" applyProtection="0">
      <alignment horizontal="right"/>
    </xf>
    <xf numFmtId="3" fontId="0" fillId="30" borderId="0" applyFont="0" applyBorder="0" applyProtection="0">
      <alignment horizontal="right"/>
    </xf>
    <xf numFmtId="4" fontId="0" fillId="30" borderId="0" applyFont="0" applyBorder="0" applyProtection="0">
      <alignment horizontal="right"/>
    </xf>
    <xf numFmtId="3" fontId="0" fillId="30" borderId="0" applyFont="0" applyBorder="0" applyProtection="0">
      <alignment horizontal="right"/>
    </xf>
    <xf numFmtId="205" fontId="0" fillId="30" borderId="0" applyFont="0" applyBorder="0" applyProtection="0">
      <alignment horizontal="right"/>
    </xf>
    <xf numFmtId="205" fontId="0" fillId="30" borderId="0" applyFont="0" applyBorder="0" applyProtection="0">
      <alignment horizontal="right"/>
    </xf>
    <xf numFmtId="205" fontId="0" fillId="30" borderId="0" applyFont="0" applyBorder="0" applyProtection="0">
      <alignment horizontal="right"/>
    </xf>
    <xf numFmtId="0" fontId="68" fillId="6" borderId="0" applyNumberFormat="0" applyBorder="0" applyAlignment="0" applyProtection="0"/>
    <xf numFmtId="205" fontId="0" fillId="30" borderId="0" applyFont="0" applyBorder="0" applyProtection="0">
      <alignment horizontal="right"/>
    </xf>
    <xf numFmtId="0" fontId="0" fillId="6" borderId="0" applyNumberFormat="0" applyBorder="0" applyAlignment="0" applyProtection="0"/>
    <xf numFmtId="3" fontId="0" fillId="30" borderId="0" applyFont="0" applyBorder="0" applyProtection="0">
      <alignment horizontal="right"/>
    </xf>
    <xf numFmtId="0" fontId="0" fillId="30" borderId="0" applyNumberFormat="0" applyBorder="0" applyProtection="0">
      <alignment horizontal="right" wrapText="1"/>
    </xf>
    <xf numFmtId="3" fontId="0" fillId="30" borderId="0" applyFont="0" applyBorder="0" applyProtection="0">
      <alignment horizontal="right"/>
    </xf>
    <xf numFmtId="0" fontId="0" fillId="30" borderId="0" applyNumberFormat="0" applyBorder="0" applyProtection="0">
      <alignment horizontal="left" wrapText="1"/>
    </xf>
    <xf numFmtId="0" fontId="13" fillId="0" borderId="0" applyBorder="0">
      <alignment/>
      <protection/>
    </xf>
    <xf numFmtId="204" fontId="13" fillId="56" borderId="0" applyBorder="0">
      <alignment/>
      <protection/>
    </xf>
    <xf numFmtId="0" fontId="84" fillId="0" borderId="8">
      <alignment horizontal="center"/>
      <protection/>
    </xf>
    <xf numFmtId="39" fontId="6" fillId="5" borderId="0">
      <alignment/>
      <protection/>
    </xf>
    <xf numFmtId="39" fontId="6" fillId="5" borderId="0">
      <alignment/>
      <protection/>
    </xf>
    <xf numFmtId="39" fontId="6" fillId="5" borderId="0">
      <alignment/>
      <protection/>
    </xf>
    <xf numFmtId="39" fontId="6" fillId="5" borderId="0">
      <alignment/>
      <protection/>
    </xf>
    <xf numFmtId="39" fontId="6" fillId="5" borderId="0">
      <alignment/>
      <protection/>
    </xf>
    <xf numFmtId="39" fontId="6" fillId="5" borderId="0">
      <alignment/>
      <protection/>
    </xf>
    <xf numFmtId="39" fontId="6" fillId="5" borderId="0">
      <alignment/>
      <protection/>
    </xf>
    <xf numFmtId="39" fontId="6" fillId="5" borderId="0">
      <alignment/>
      <protection/>
    </xf>
    <xf numFmtId="171" fontId="0" fillId="0" borderId="0" applyNumberFormat="0" applyFill="0" applyBorder="0" applyProtection="0">
      <alignment/>
    </xf>
    <xf numFmtId="40" fontId="85" fillId="0" borderId="0" applyBorder="0">
      <alignment horizontal="right"/>
      <protection/>
    </xf>
    <xf numFmtId="0" fontId="0" fillId="0" borderId="29" applyAlignment="0">
      <protection/>
    </xf>
    <xf numFmtId="49" fontId="17" fillId="0" borderId="0" applyFill="0" applyBorder="0" applyAlignment="0">
      <protection/>
    </xf>
    <xf numFmtId="206" fontId="0" fillId="0" borderId="0" applyFill="0" applyBorder="0" applyAlignment="0">
      <protection/>
    </xf>
    <xf numFmtId="180" fontId="0" fillId="0" borderId="0" applyFill="0" applyBorder="0" applyAlignment="0">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91" fontId="0" fillId="0" borderId="0" applyFont="0" applyFill="0" applyBorder="0" applyAlignment="0" applyProtection="0"/>
    <xf numFmtId="191"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0" borderId="0" applyNumberFormat="0" applyFill="0" applyBorder="0" applyAlignment="0" applyProtection="0"/>
    <xf numFmtId="201" fontId="0" fillId="0" borderId="0" applyNumberFormat="0" applyFill="0" applyBorder="0" applyProtection="0">
      <alignment horizontal="right" vertical="center" wrapText="1"/>
    </xf>
    <xf numFmtId="0" fontId="17" fillId="31" borderId="0" applyNumberFormat="0" applyBorder="0">
      <alignment horizontal="center"/>
      <protection locked="0"/>
    </xf>
    <xf numFmtId="0" fontId="17" fillId="31" borderId="0" applyNumberFormat="0" applyBorder="0">
      <alignment horizontal="left"/>
      <protection locked="0"/>
    </xf>
    <xf numFmtId="201" fontId="0" fillId="0" borderId="0" applyNumberFormat="0" applyFill="0" applyBorder="0" applyProtection="0">
      <alignment horizontal="right" vertical="center" wrapText="1"/>
    </xf>
    <xf numFmtId="0" fontId="24" fillId="0" borderId="30" applyNumberFormat="0" applyFill="0" applyAlignment="0" applyProtection="0"/>
    <xf numFmtId="0" fontId="0" fillId="57" borderId="0">
      <alignment/>
      <protection/>
    </xf>
    <xf numFmtId="0" fontId="86" fillId="57" borderId="0" applyFill="0">
      <alignment/>
      <protection/>
    </xf>
    <xf numFmtId="207" fontId="74" fillId="0" borderId="0" applyFont="0" applyFill="0" applyBorder="0" applyAlignment="0" applyProtection="0"/>
    <xf numFmtId="0" fontId="87" fillId="0" borderId="0">
      <alignment/>
      <protection/>
    </xf>
    <xf numFmtId="0" fontId="0" fillId="0" borderId="0" applyFont="0" applyFill="0" applyBorder="0" applyAlignment="0" applyProtection="0"/>
    <xf numFmtId="0" fontId="0" fillId="0" borderId="0" applyFont="0" applyFill="0" applyBorder="0" applyAlignment="0" applyProtection="0"/>
    <xf numFmtId="0" fontId="41" fillId="0" borderId="0" applyNumberFormat="0" applyFill="0" applyBorder="0" applyAlignment="0" applyProtection="0"/>
    <xf numFmtId="192" fontId="88" fillId="0" borderId="0" applyFont="0" applyFill="0" applyBorder="0" applyAlignment="0" applyProtection="0"/>
    <xf numFmtId="9" fontId="88" fillId="0" borderId="0" applyFont="0" applyFill="0" applyBorder="0" applyAlignment="0" applyProtection="0"/>
    <xf numFmtId="0" fontId="88" fillId="0" borderId="0">
      <alignment/>
      <protection/>
    </xf>
    <xf numFmtId="40" fontId="89" fillId="0" borderId="0" applyFont="0" applyFill="0" applyBorder="0" applyAlignment="0" applyProtection="0"/>
    <xf numFmtId="38" fontId="89" fillId="0" borderId="0" applyFont="0" applyFill="0" applyBorder="0" applyAlignment="0" applyProtection="0"/>
    <xf numFmtId="0" fontId="89" fillId="0" borderId="0" applyFont="0" applyFill="0" applyBorder="0" applyAlignment="0" applyProtection="0"/>
    <xf numFmtId="0" fontId="89" fillId="0" borderId="0" applyFont="0" applyFill="0" applyBorder="0" applyAlignment="0" applyProtection="0"/>
    <xf numFmtId="0" fontId="90" fillId="0" borderId="0">
      <alignment/>
      <protection/>
    </xf>
    <xf numFmtId="41" fontId="0" fillId="0" borderId="0" applyFont="0" applyFill="0" applyBorder="0" applyAlignment="0" applyProtection="0"/>
    <xf numFmtId="43" fontId="0" fillId="0" borderId="0" applyFont="0" applyFill="0" applyBorder="0" applyAlignment="0" applyProtection="0"/>
    <xf numFmtId="209" fontId="91" fillId="0" borderId="0" applyFont="0" applyFill="0" applyBorder="0" applyAlignment="0" applyProtection="0"/>
    <xf numFmtId="210" fontId="91" fillId="0" borderId="0" applyFont="0" applyFill="0" applyBorder="0" applyAlignment="0" applyProtection="0"/>
    <xf numFmtId="0" fontId="0" fillId="0" borderId="0">
      <alignment/>
      <protection/>
    </xf>
    <xf numFmtId="0" fontId="0" fillId="0" borderId="0">
      <alignment/>
      <protection/>
    </xf>
    <xf numFmtId="208" fontId="0" fillId="0" borderId="0" applyFont="0" applyFill="0" applyBorder="0" applyAlignment="0" applyProtection="0"/>
    <xf numFmtId="0" fontId="0" fillId="0" borderId="0" applyBorder="0">
      <alignment/>
      <protection/>
    </xf>
    <xf numFmtId="0" fontId="92" fillId="0" borderId="0">
      <alignment/>
      <protection/>
    </xf>
    <xf numFmtId="43" fontId="0" fillId="0" borderId="0" applyFont="0" applyFill="0" applyBorder="0" applyAlignment="0" applyProtection="0"/>
    <xf numFmtId="38" fontId="93" fillId="0" borderId="0" applyFont="0" applyFill="0" applyBorder="0" applyAlignment="0" applyProtection="0"/>
    <xf numFmtId="0" fontId="0" fillId="0" borderId="0">
      <alignment/>
      <protection/>
    </xf>
  </cellStyleXfs>
  <cellXfs count="542">
    <xf numFmtId="0" fontId="0" fillId="0" borderId="0" xfId="0" applyAlignment="1">
      <alignment/>
    </xf>
    <xf numFmtId="0" fontId="2" fillId="0" borderId="0" xfId="0" applyFont="1" applyFill="1" applyAlignment="1">
      <alignment/>
    </xf>
    <xf numFmtId="0" fontId="2" fillId="0" borderId="0" xfId="0" applyFont="1" applyFill="1" applyBorder="1" applyAlignment="1">
      <alignment/>
    </xf>
    <xf numFmtId="0" fontId="1" fillId="0" borderId="0" xfId="0" applyFont="1" applyFill="1" applyAlignment="1">
      <alignment/>
    </xf>
    <xf numFmtId="0" fontId="2" fillId="0" borderId="0" xfId="0" applyFont="1" applyFill="1" applyAlignment="1">
      <alignment horizontal="centerContinuous"/>
    </xf>
    <xf numFmtId="0" fontId="1" fillId="0" borderId="0" xfId="0" applyFont="1" applyFill="1" applyAlignment="1">
      <alignment horizontal="centerContinuous"/>
    </xf>
    <xf numFmtId="0" fontId="10" fillId="0" borderId="0" xfId="0" applyFont="1" applyFill="1" applyBorder="1" applyAlignment="1">
      <alignment/>
    </xf>
    <xf numFmtId="0" fontId="10" fillId="0" borderId="0" xfId="0" applyFont="1" applyFill="1" applyBorder="1" applyAlignment="1">
      <alignment horizontal="centerContinuous"/>
    </xf>
    <xf numFmtId="0" fontId="8" fillId="0" borderId="0" xfId="0" applyFont="1" applyFill="1" applyBorder="1" applyAlignment="1">
      <alignment/>
    </xf>
    <xf numFmtId="0" fontId="10" fillId="0" borderId="31" xfId="0" applyFont="1" applyFill="1" applyBorder="1" applyAlignment="1">
      <alignment horizontal="center"/>
    </xf>
    <xf numFmtId="0" fontId="12" fillId="0" borderId="0" xfId="0" applyFont="1" applyFill="1" applyBorder="1" applyAlignment="1">
      <alignment/>
    </xf>
    <xf numFmtId="0" fontId="12" fillId="0" borderId="0" xfId="0" applyFont="1" applyFill="1" applyBorder="1" applyAlignment="1" quotePrefix="1">
      <alignment horizontal="center"/>
    </xf>
    <xf numFmtId="0" fontId="12" fillId="0" borderId="0" xfId="0" applyFont="1" applyFill="1" applyBorder="1" applyAlignment="1">
      <alignment horizontal="center"/>
    </xf>
    <xf numFmtId="166" fontId="8" fillId="0" borderId="0" xfId="1316" applyNumberFormat="1" applyFont="1" applyFill="1" applyBorder="1" applyAlignment="1">
      <alignment/>
    </xf>
    <xf numFmtId="166" fontId="8" fillId="0" borderId="0" xfId="1316" applyNumberFormat="1" applyFont="1" applyFill="1" applyBorder="1" applyAlignment="1">
      <alignment vertical="justify"/>
    </xf>
    <xf numFmtId="3" fontId="8" fillId="0" borderId="0" xfId="0" applyNumberFormat="1" applyFont="1" applyFill="1" applyBorder="1" applyAlignment="1">
      <alignment/>
    </xf>
    <xf numFmtId="165" fontId="8" fillId="0" borderId="0" xfId="1277" applyNumberFormat="1" applyFont="1" applyFill="1" applyBorder="1" applyAlignment="1">
      <alignment/>
    </xf>
    <xf numFmtId="0" fontId="8" fillId="0" borderId="0" xfId="0" applyFont="1" applyFill="1" applyBorder="1" applyAlignment="1">
      <alignment/>
    </xf>
    <xf numFmtId="0" fontId="8" fillId="0" borderId="0" xfId="0" applyFont="1" applyFill="1" applyBorder="1" applyAlignment="1" quotePrefix="1">
      <alignment/>
    </xf>
    <xf numFmtId="172" fontId="4" fillId="0" borderId="0" xfId="1316" applyFont="1" applyFill="1" applyBorder="1" applyAlignment="1" quotePrefix="1">
      <alignment horizontal="center"/>
    </xf>
    <xf numFmtId="0" fontId="8" fillId="0" borderId="0" xfId="0" applyFont="1" applyFill="1" applyBorder="1" applyAlignment="1">
      <alignment horizontal="right"/>
    </xf>
    <xf numFmtId="164" fontId="8" fillId="0" borderId="0" xfId="0" applyNumberFormat="1" applyFont="1" applyFill="1" applyBorder="1" applyAlignment="1" quotePrefix="1">
      <alignment horizontal="right"/>
    </xf>
    <xf numFmtId="6" fontId="10" fillId="0" borderId="0" xfId="0" applyNumberFormat="1" applyFont="1" applyFill="1" applyBorder="1" applyAlignment="1">
      <alignment vertical="justify"/>
    </xf>
    <xf numFmtId="164" fontId="8" fillId="0" borderId="0" xfId="0" applyNumberFormat="1" applyFont="1" applyFill="1" applyBorder="1" applyAlignment="1">
      <alignment/>
    </xf>
    <xf numFmtId="164" fontId="8" fillId="0" borderId="0" xfId="2055" applyNumberFormat="1" applyFont="1" applyFill="1" applyBorder="1" applyAlignment="1">
      <alignment/>
    </xf>
    <xf numFmtId="0" fontId="0" fillId="0" borderId="0" xfId="0" applyFont="1" applyFill="1" applyAlignment="1">
      <alignment/>
    </xf>
    <xf numFmtId="0" fontId="8" fillId="0" borderId="0" xfId="0" applyFont="1" applyFill="1" applyAlignment="1">
      <alignment/>
    </xf>
    <xf numFmtId="0" fontId="15" fillId="0" borderId="0" xfId="0" applyNumberFormat="1" applyFont="1" applyFill="1" applyAlignment="1">
      <alignment/>
    </xf>
    <xf numFmtId="0" fontId="0" fillId="0" borderId="0" xfId="0" applyFont="1" applyFill="1" applyBorder="1" applyAlignment="1">
      <alignment/>
    </xf>
    <xf numFmtId="166" fontId="8" fillId="0" borderId="0" xfId="1329" applyNumberFormat="1" applyFont="1" applyFill="1" applyBorder="1" applyAlignment="1">
      <alignment/>
    </xf>
    <xf numFmtId="165" fontId="8" fillId="0" borderId="0" xfId="1299" applyNumberFormat="1" applyFont="1" applyFill="1" applyBorder="1" applyAlignment="1">
      <alignment/>
    </xf>
    <xf numFmtId="0" fontId="10" fillId="0" borderId="32" xfId="0" applyFont="1" applyFill="1" applyBorder="1" applyAlignment="1">
      <alignment horizontal="center"/>
    </xf>
    <xf numFmtId="0" fontId="12" fillId="0" borderId="33" xfId="0" applyFont="1" applyFill="1" applyBorder="1" applyAlignment="1" quotePrefix="1">
      <alignment horizontal="center"/>
    </xf>
    <xf numFmtId="0" fontId="8" fillId="0" borderId="33" xfId="0" applyFont="1" applyFill="1" applyBorder="1" applyAlignment="1">
      <alignment/>
    </xf>
    <xf numFmtId="165" fontId="8" fillId="0" borderId="3" xfId="1277" applyNumberFormat="1" applyFont="1" applyFill="1" applyBorder="1" applyAlignment="1">
      <alignment/>
    </xf>
    <xf numFmtId="165" fontId="8" fillId="0" borderId="3" xfId="1299" applyNumberFormat="1" applyFont="1" applyFill="1" applyBorder="1" applyAlignment="1">
      <alignment/>
    </xf>
    <xf numFmtId="165" fontId="10" fillId="0" borderId="0" xfId="1277" applyNumberFormat="1" applyFont="1" applyFill="1" applyBorder="1" applyAlignment="1">
      <alignment/>
    </xf>
    <xf numFmtId="166" fontId="10" fillId="0" borderId="0" xfId="1316" applyNumberFormat="1" applyFont="1" applyFill="1" applyBorder="1" applyAlignment="1">
      <alignment vertical="justify"/>
    </xf>
    <xf numFmtId="165" fontId="10" fillId="0" borderId="0" xfId="1299" applyNumberFormat="1" applyFont="1" applyFill="1" applyBorder="1" applyAlignment="1">
      <alignment/>
    </xf>
    <xf numFmtId="166" fontId="10" fillId="0" borderId="14" xfId="1316" applyNumberFormat="1" applyFont="1" applyFill="1" applyBorder="1" applyAlignment="1">
      <alignment horizontal="center"/>
    </xf>
    <xf numFmtId="166" fontId="10" fillId="0" borderId="3" xfId="1316" applyNumberFormat="1" applyFont="1" applyFill="1" applyBorder="1" applyAlignment="1">
      <alignment vertical="justify"/>
    </xf>
    <xf numFmtId="166" fontId="10" fillId="0" borderId="14" xfId="1329" applyNumberFormat="1" applyFont="1" applyFill="1" applyBorder="1" applyAlignment="1">
      <alignment horizontal="center"/>
    </xf>
    <xf numFmtId="0" fontId="0" fillId="0" borderId="0" xfId="0" applyFill="1" applyAlignment="1">
      <alignment vertical="top" wrapText="1"/>
    </xf>
    <xf numFmtId="0" fontId="7" fillId="0" borderId="0" xfId="0" applyNumberFormat="1" applyFont="1" applyFill="1" applyAlignment="1">
      <alignment/>
    </xf>
    <xf numFmtId="0" fontId="0" fillId="0" borderId="0" xfId="0" applyFont="1" applyFill="1" applyAlignment="1">
      <alignment horizontal="center"/>
    </xf>
    <xf numFmtId="0" fontId="15" fillId="0" borderId="0" xfId="0" applyNumberFormat="1" applyFont="1" applyFill="1" applyBorder="1" applyAlignment="1">
      <alignment horizontal="center"/>
    </xf>
    <xf numFmtId="9" fontId="7" fillId="0" borderId="0" xfId="0" applyNumberFormat="1" applyFont="1" applyFill="1" applyAlignment="1" quotePrefix="1">
      <alignment horizontal="right"/>
    </xf>
    <xf numFmtId="165" fontId="10" fillId="0" borderId="31" xfId="1277" applyNumberFormat="1" applyFont="1" applyFill="1" applyBorder="1" applyAlignment="1">
      <alignment/>
    </xf>
    <xf numFmtId="0" fontId="10" fillId="0" borderId="17" xfId="0" applyFont="1" applyFill="1" applyBorder="1" applyAlignment="1">
      <alignment horizontal="center"/>
    </xf>
    <xf numFmtId="0" fontId="12" fillId="0" borderId="34" xfId="0" applyFont="1" applyFill="1" applyBorder="1" applyAlignment="1" quotePrefix="1">
      <alignment horizontal="center"/>
    </xf>
    <xf numFmtId="0" fontId="8" fillId="0" borderId="34" xfId="0" applyFont="1" applyFill="1" applyBorder="1" applyAlignment="1">
      <alignment/>
    </xf>
    <xf numFmtId="166" fontId="8" fillId="0" borderId="34" xfId="1329" applyNumberFormat="1" applyFont="1" applyFill="1" applyBorder="1" applyAlignment="1">
      <alignment/>
    </xf>
    <xf numFmtId="165" fontId="8" fillId="0" borderId="34" xfId="1299" applyNumberFormat="1" applyFont="1" applyFill="1" applyBorder="1" applyAlignment="1">
      <alignment/>
    </xf>
    <xf numFmtId="165" fontId="8" fillId="0" borderId="35" xfId="1299" applyNumberFormat="1" applyFont="1" applyFill="1" applyBorder="1" applyAlignment="1">
      <alignment/>
    </xf>
    <xf numFmtId="165" fontId="10" fillId="0" borderId="34" xfId="1299" applyNumberFormat="1" applyFont="1" applyFill="1" applyBorder="1" applyAlignment="1">
      <alignment/>
    </xf>
    <xf numFmtId="166" fontId="10" fillId="0" borderId="36" xfId="1329" applyNumberFormat="1" applyFont="1" applyFill="1" applyBorder="1" applyAlignment="1">
      <alignment horizontal="center"/>
    </xf>
    <xf numFmtId="211" fontId="0" fillId="0" borderId="0" xfId="0" applyNumberFormat="1" applyFont="1" applyFill="1" applyAlignment="1">
      <alignment/>
    </xf>
    <xf numFmtId="211" fontId="2" fillId="0" borderId="0" xfId="0" applyNumberFormat="1" applyFont="1" applyFill="1" applyAlignment="1">
      <alignment/>
    </xf>
    <xf numFmtId="5" fontId="0" fillId="0" borderId="0" xfId="0" applyNumberFormat="1" applyFont="1" applyFill="1" applyAlignment="1">
      <alignment/>
    </xf>
    <xf numFmtId="0" fontId="10" fillId="0" borderId="0" xfId="0" applyFont="1" applyFill="1" applyAlignment="1">
      <alignment/>
    </xf>
    <xf numFmtId="0" fontId="96" fillId="0" borderId="0" xfId="2033" applyFont="1" applyFill="1">
      <alignment/>
      <protection/>
    </xf>
    <xf numFmtId="0" fontId="13" fillId="0" borderId="0" xfId="2033" applyFill="1">
      <alignment/>
      <protection/>
    </xf>
    <xf numFmtId="0" fontId="97" fillId="0" borderId="0" xfId="2033" applyFont="1" applyFill="1">
      <alignment/>
      <protection/>
    </xf>
    <xf numFmtId="0" fontId="0" fillId="0" borderId="37" xfId="2033" applyFont="1" applyFill="1" applyBorder="1">
      <alignment/>
      <protection/>
    </xf>
    <xf numFmtId="0" fontId="13" fillId="9" borderId="38" xfId="2033" applyFill="1" applyBorder="1">
      <alignment/>
      <protection/>
    </xf>
    <xf numFmtId="0" fontId="98" fillId="0" borderId="0" xfId="2033" applyFont="1" applyFill="1" applyBorder="1" applyAlignment="1">
      <alignment horizontal="left" wrapText="1"/>
      <protection/>
    </xf>
    <xf numFmtId="0" fontId="98" fillId="0" borderId="0" xfId="2033" applyFont="1" applyFill="1" applyAlignment="1">
      <alignment horizontal="left" wrapText="1"/>
      <protection/>
    </xf>
    <xf numFmtId="0" fontId="98" fillId="0" borderId="0" xfId="2033" applyFont="1" applyFill="1" applyAlignment="1">
      <alignment/>
      <protection/>
    </xf>
    <xf numFmtId="0" fontId="0" fillId="0" borderId="39" xfId="2033" applyFont="1" applyFill="1" applyBorder="1">
      <alignment/>
      <protection/>
    </xf>
    <xf numFmtId="0" fontId="13" fillId="0" borderId="40" xfId="2033" applyFill="1" applyBorder="1">
      <alignment/>
      <protection/>
    </xf>
    <xf numFmtId="0" fontId="13" fillId="0" borderId="40" xfId="2033" applyFill="1" applyBorder="1" applyAlignment="1">
      <alignment horizontal="left"/>
      <protection/>
    </xf>
    <xf numFmtId="1" fontId="13" fillId="0" borderId="40" xfId="2033" applyNumberFormat="1" applyFill="1" applyBorder="1" applyAlignment="1">
      <alignment horizontal="left"/>
      <protection/>
    </xf>
    <xf numFmtId="0" fontId="13" fillId="0" borderId="39" xfId="2033" applyFill="1" applyBorder="1">
      <alignment/>
      <protection/>
    </xf>
    <xf numFmtId="0" fontId="13" fillId="9" borderId="40" xfId="2033" applyFill="1" applyBorder="1" applyAlignment="1">
      <alignment horizontal="left"/>
      <protection/>
    </xf>
    <xf numFmtId="0" fontId="0" fillId="0" borderId="41" xfId="2033" applyFont="1" applyFill="1" applyBorder="1">
      <alignment/>
      <protection/>
    </xf>
    <xf numFmtId="0" fontId="13" fillId="0" borderId="42" xfId="2033" applyFill="1" applyBorder="1" applyAlignment="1">
      <alignment horizontal="left"/>
      <protection/>
    </xf>
    <xf numFmtId="0" fontId="14" fillId="0" borderId="43" xfId="2033" applyFont="1" applyFill="1" applyBorder="1" applyAlignment="1">
      <alignment wrapText="1"/>
      <protection/>
    </xf>
    <xf numFmtId="0" fontId="10" fillId="0" borderId="0" xfId="0" applyFont="1" applyFill="1" applyAlignment="1">
      <alignment horizontal="center"/>
    </xf>
    <xf numFmtId="0" fontId="2" fillId="10" borderId="8" xfId="0" applyFont="1" applyFill="1" applyBorder="1" applyAlignment="1">
      <alignment horizontal="center"/>
    </xf>
    <xf numFmtId="0" fontId="98" fillId="0" borderId="37" xfId="2033" applyFont="1" applyFill="1" applyBorder="1" applyAlignment="1">
      <alignment horizontal="left" wrapText="1"/>
      <protection/>
    </xf>
    <xf numFmtId="0" fontId="0" fillId="0" borderId="44" xfId="0" applyBorder="1" applyAlignment="1">
      <alignment/>
    </xf>
    <xf numFmtId="0" fontId="0" fillId="0" borderId="44" xfId="0" applyFont="1" applyBorder="1" applyAlignment="1">
      <alignment/>
    </xf>
    <xf numFmtId="0" fontId="0" fillId="0" borderId="38" xfId="0" applyFont="1" applyBorder="1" applyAlignment="1">
      <alignment/>
    </xf>
    <xf numFmtId="0" fontId="0" fillId="0" borderId="0" xfId="0" applyBorder="1" applyAlignment="1">
      <alignment/>
    </xf>
    <xf numFmtId="0" fontId="0" fillId="0" borderId="40" xfId="0" applyBorder="1" applyAlignment="1">
      <alignment/>
    </xf>
    <xf numFmtId="0" fontId="0" fillId="0" borderId="43" xfId="0" applyBorder="1" applyAlignment="1">
      <alignment/>
    </xf>
    <xf numFmtId="0" fontId="0" fillId="0" borderId="42" xfId="0" applyBorder="1" applyAlignment="1">
      <alignment/>
    </xf>
    <xf numFmtId="0" fontId="2" fillId="10" borderId="45" xfId="0" applyFont="1" applyFill="1" applyBorder="1" applyAlignment="1">
      <alignment horizontal="center"/>
    </xf>
    <xf numFmtId="0" fontId="98" fillId="0" borderId="0" xfId="2033" applyFont="1" applyFill="1" applyBorder="1" applyAlignment="1">
      <alignment/>
      <protection/>
    </xf>
    <xf numFmtId="0" fontId="0" fillId="0" borderId="0" xfId="2033" applyFont="1" applyFill="1" applyBorder="1">
      <alignment/>
      <protection/>
    </xf>
    <xf numFmtId="0" fontId="13" fillId="0" borderId="0" xfId="2033" applyFill="1" applyBorder="1">
      <alignment/>
      <protection/>
    </xf>
    <xf numFmtId="0" fontId="2" fillId="0" borderId="0" xfId="0" applyFont="1" applyFill="1" applyBorder="1" applyAlignment="1">
      <alignment horizontal="center"/>
    </xf>
    <xf numFmtId="0" fontId="43" fillId="0" borderId="0" xfId="0" applyFont="1" applyFill="1" applyBorder="1" applyAlignment="1">
      <alignment/>
    </xf>
    <xf numFmtId="211" fontId="43" fillId="0" borderId="0" xfId="0" applyNumberFormat="1" applyFont="1" applyFill="1" applyBorder="1" applyAlignment="1">
      <alignment/>
    </xf>
    <xf numFmtId="211" fontId="10" fillId="0" borderId="0" xfId="1335" applyNumberFormat="1" applyFont="1" applyFill="1" applyBorder="1" applyAlignment="1" applyProtection="1">
      <alignment/>
      <protection/>
    </xf>
    <xf numFmtId="41" fontId="99" fillId="0" borderId="0" xfId="0" applyNumberFormat="1" applyFont="1" applyFill="1" applyBorder="1" applyAlignment="1" applyProtection="1">
      <alignment/>
      <protection/>
    </xf>
    <xf numFmtId="41" fontId="10" fillId="0" borderId="0" xfId="0" applyNumberFormat="1" applyFont="1" applyFill="1" applyBorder="1" applyAlignment="1" applyProtection="1">
      <alignment/>
      <protection/>
    </xf>
    <xf numFmtId="211" fontId="10" fillId="0" borderId="0" xfId="0" applyNumberFormat="1" applyFont="1" applyFill="1" applyBorder="1" applyAlignment="1">
      <alignment vertical="top"/>
    </xf>
    <xf numFmtId="166" fontId="99" fillId="0" borderId="0" xfId="1335" applyNumberFormat="1" applyFont="1" applyFill="1" applyBorder="1" applyAlignment="1" applyProtection="1">
      <alignment/>
      <protection/>
    </xf>
    <xf numFmtId="211" fontId="8" fillId="0" borderId="0" xfId="2069" applyNumberFormat="1" applyFont="1" applyFill="1" applyBorder="1" applyAlignment="1">
      <alignment vertical="top"/>
    </xf>
    <xf numFmtId="41" fontId="4" fillId="0" borderId="0" xfId="2069" applyNumberFormat="1" applyFont="1" applyFill="1" applyBorder="1" applyAlignment="1">
      <alignment horizontal="right"/>
    </xf>
    <xf numFmtId="0" fontId="8" fillId="0" borderId="0" xfId="0" applyFont="1" applyFill="1" applyBorder="1" applyAlignment="1">
      <alignment vertical="top"/>
    </xf>
    <xf numFmtId="41" fontId="8" fillId="0" borderId="0" xfId="2069" applyNumberFormat="1" applyFont="1" applyFill="1" applyBorder="1" applyAlignment="1">
      <alignment vertical="top"/>
    </xf>
    <xf numFmtId="211" fontId="4" fillId="0" borderId="0" xfId="2069" applyNumberFormat="1" applyFont="1" applyFill="1" applyBorder="1" applyAlignment="1">
      <alignment horizontal="right"/>
    </xf>
    <xf numFmtId="211" fontId="8" fillId="0" borderId="0" xfId="2069" applyNumberFormat="1" applyFont="1" applyFill="1" applyAlignment="1">
      <alignment/>
    </xf>
    <xf numFmtId="41" fontId="8" fillId="0" borderId="0" xfId="2069" applyNumberFormat="1" applyFont="1" applyFill="1" applyAlignment="1">
      <alignment/>
    </xf>
    <xf numFmtId="211" fontId="4" fillId="0" borderId="0" xfId="2069" applyNumberFormat="1" applyFont="1" applyFill="1" applyAlignment="1">
      <alignment/>
    </xf>
    <xf numFmtId="0" fontId="10" fillId="0" borderId="0" xfId="0" applyFont="1" applyFill="1" applyBorder="1" applyAlignment="1">
      <alignment vertical="top"/>
    </xf>
    <xf numFmtId="3" fontId="99" fillId="0" borderId="0" xfId="2069" applyNumberFormat="1" applyFont="1" applyFill="1" applyAlignment="1">
      <alignment/>
    </xf>
    <xf numFmtId="9" fontId="11" fillId="0" borderId="0" xfId="0" applyNumberFormat="1" applyFont="1" applyFill="1" applyBorder="1" applyAlignment="1">
      <alignment/>
    </xf>
    <xf numFmtId="5" fontId="8" fillId="0" borderId="0" xfId="2069" applyNumberFormat="1" applyFont="1" applyFill="1" applyAlignment="1">
      <alignment/>
    </xf>
    <xf numFmtId="41" fontId="4" fillId="0" borderId="0" xfId="2069" applyNumberFormat="1" applyFont="1" applyFill="1" applyAlignment="1">
      <alignment/>
    </xf>
    <xf numFmtId="41" fontId="99" fillId="0" borderId="0" xfId="2069" applyNumberFormat="1" applyFont="1" applyFill="1" applyAlignment="1">
      <alignment/>
    </xf>
    <xf numFmtId="211" fontId="99" fillId="0" borderId="0" xfId="0" applyNumberFormat="1" applyFont="1" applyFill="1" applyAlignment="1">
      <alignment/>
    </xf>
    <xf numFmtId="211" fontId="10" fillId="0" borderId="0" xfId="0" applyNumberFormat="1" applyFont="1" applyFill="1" applyAlignment="1">
      <alignment/>
    </xf>
    <xf numFmtId="0" fontId="10" fillId="0" borderId="0" xfId="0" applyNumberFormat="1" applyFont="1" applyFill="1" applyAlignment="1">
      <alignment/>
    </xf>
    <xf numFmtId="0" fontId="11" fillId="0" borderId="0" xfId="0" applyFont="1" applyFill="1" applyAlignment="1">
      <alignment horizontal="center"/>
    </xf>
    <xf numFmtId="0" fontId="43" fillId="0" borderId="0" xfId="0" applyFont="1" applyFill="1" applyBorder="1" applyAlignment="1">
      <alignment/>
    </xf>
    <xf numFmtId="211" fontId="99" fillId="0" borderId="0" xfId="0" applyNumberFormat="1" applyFont="1" applyFill="1" applyAlignment="1">
      <alignment horizontal="center"/>
    </xf>
    <xf numFmtId="0" fontId="99" fillId="0" borderId="0" xfId="0" applyNumberFormat="1" applyFont="1" applyFill="1" applyAlignment="1">
      <alignment horizontal="center"/>
    </xf>
    <xf numFmtId="211" fontId="12" fillId="0" borderId="0" xfId="0" applyNumberFormat="1" applyFont="1" applyFill="1" applyAlignment="1">
      <alignment horizontal="center"/>
    </xf>
    <xf numFmtId="0" fontId="12" fillId="0" borderId="0" xfId="0" applyNumberFormat="1" applyFont="1" applyFill="1" applyAlignment="1">
      <alignment horizontal="center"/>
    </xf>
    <xf numFmtId="211" fontId="102" fillId="0" borderId="0" xfId="0" applyNumberFormat="1" applyFont="1" applyFill="1" applyAlignment="1">
      <alignment horizontal="center"/>
    </xf>
    <xf numFmtId="0" fontId="102" fillId="0" borderId="0" xfId="0" applyNumberFormat="1" applyFont="1" applyFill="1" applyAlignment="1">
      <alignment horizontal="center"/>
    </xf>
    <xf numFmtId="0" fontId="102" fillId="0" borderId="0" xfId="0" applyNumberFormat="1" applyFont="1" applyFill="1" applyAlignment="1">
      <alignment/>
    </xf>
    <xf numFmtId="211" fontId="11" fillId="0" borderId="0" xfId="0" applyNumberFormat="1" applyFont="1" applyFill="1" applyAlignment="1">
      <alignment/>
    </xf>
    <xf numFmtId="0" fontId="8" fillId="0" borderId="0" xfId="0" applyFont="1" applyFill="1" applyAlignment="1">
      <alignment horizontal="left"/>
    </xf>
    <xf numFmtId="0" fontId="11" fillId="0" borderId="0" xfId="0" applyFont="1" applyFill="1" applyAlignment="1">
      <alignment/>
    </xf>
    <xf numFmtId="0" fontId="3" fillId="0" borderId="0" xfId="0" applyFont="1" applyFill="1" applyBorder="1" applyAlignment="1">
      <alignment vertical="top"/>
    </xf>
    <xf numFmtId="41" fontId="10" fillId="0" borderId="0" xfId="0" applyNumberFormat="1" applyFont="1" applyFill="1" applyBorder="1" applyAlignment="1">
      <alignment/>
    </xf>
    <xf numFmtId="168" fontId="8" fillId="0" borderId="0" xfId="2055" applyNumberFormat="1" applyFont="1" applyFill="1" applyBorder="1" applyAlignment="1">
      <alignment/>
    </xf>
    <xf numFmtId="9" fontId="10" fillId="0" borderId="0" xfId="2055" applyFont="1" applyFill="1" applyBorder="1" applyAlignment="1">
      <alignment/>
    </xf>
    <xf numFmtId="41" fontId="8" fillId="0" borderId="0" xfId="0" applyNumberFormat="1" applyFont="1" applyFill="1" applyBorder="1" applyAlignment="1">
      <alignment/>
    </xf>
    <xf numFmtId="9" fontId="8" fillId="0" borderId="0" xfId="2055" applyFont="1" applyFill="1" applyBorder="1" applyAlignment="1">
      <alignment/>
    </xf>
    <xf numFmtId="9" fontId="8" fillId="0" borderId="0" xfId="2055" applyFont="1" applyFill="1" applyBorder="1" applyAlignment="1">
      <alignment horizontal="right"/>
    </xf>
    <xf numFmtId="5" fontId="10" fillId="0" borderId="0" xfId="0" applyNumberFormat="1" applyFont="1" applyFill="1" applyBorder="1" applyAlignment="1">
      <alignment/>
    </xf>
    <xf numFmtId="5" fontId="8" fillId="0" borderId="0" xfId="0" applyNumberFormat="1" applyFont="1" applyFill="1" applyBorder="1" applyAlignment="1">
      <alignment/>
    </xf>
    <xf numFmtId="0" fontId="8" fillId="0" borderId="0" xfId="0" applyFont="1" applyFill="1" applyBorder="1" applyAlignment="1">
      <alignment vertical="top" wrapText="1"/>
    </xf>
    <xf numFmtId="0" fontId="8" fillId="0" borderId="0" xfId="0" applyFont="1" applyFill="1" applyAlignment="1">
      <alignment/>
    </xf>
    <xf numFmtId="0" fontId="10" fillId="10" borderId="32" xfId="0" applyFont="1" applyFill="1" applyBorder="1" applyAlignment="1">
      <alignment/>
    </xf>
    <xf numFmtId="169" fontId="10" fillId="0" borderId="0" xfId="2055" applyNumberFormat="1" applyFont="1" applyFill="1" applyBorder="1" applyAlignment="1">
      <alignment/>
    </xf>
    <xf numFmtId="37" fontId="8" fillId="0" borderId="0" xfId="2055" applyNumberFormat="1" applyFont="1" applyFill="1" applyBorder="1" applyAlignment="1">
      <alignment/>
    </xf>
    <xf numFmtId="168" fontId="8" fillId="0" borderId="0" xfId="2055" applyNumberFormat="1" applyFont="1" applyFill="1" applyAlignment="1">
      <alignment/>
    </xf>
    <xf numFmtId="0" fontId="10" fillId="0" borderId="0" xfId="0" applyFont="1" applyFill="1" applyAlignment="1">
      <alignment wrapText="1"/>
    </xf>
    <xf numFmtId="0" fontId="10" fillId="10" borderId="8" xfId="0" applyFont="1" applyFill="1" applyBorder="1" applyAlignment="1">
      <alignment horizontal="center"/>
    </xf>
    <xf numFmtId="9" fontId="8" fillId="0" borderId="0" xfId="2055" applyFont="1" applyFill="1" applyAlignment="1">
      <alignment/>
    </xf>
    <xf numFmtId="164" fontId="8" fillId="0" borderId="0" xfId="2055" applyNumberFormat="1" applyFont="1" applyFill="1" applyAlignment="1">
      <alignment/>
    </xf>
    <xf numFmtId="164" fontId="8" fillId="0" borderId="0" xfId="0" applyNumberFormat="1" applyFont="1" applyFill="1" applyAlignment="1">
      <alignment/>
    </xf>
    <xf numFmtId="212" fontId="8" fillId="0" borderId="46" xfId="2055" applyNumberFormat="1" applyFont="1" applyFill="1" applyBorder="1" applyAlignment="1">
      <alignment/>
    </xf>
    <xf numFmtId="0" fontId="8" fillId="0" borderId="0" xfId="0" applyFont="1" applyFill="1" applyBorder="1" applyAlignment="1">
      <alignment horizontal="left"/>
    </xf>
    <xf numFmtId="37" fontId="10" fillId="0" borderId="0" xfId="1277" applyNumberFormat="1" applyFont="1" applyFill="1" applyBorder="1" applyAlignment="1">
      <alignment/>
    </xf>
    <xf numFmtId="0" fontId="10" fillId="0" borderId="0" xfId="2055" applyNumberFormat="1" applyFont="1" applyFill="1" applyBorder="1" applyAlignment="1">
      <alignment/>
    </xf>
    <xf numFmtId="165" fontId="10" fillId="0" borderId="0" xfId="1277" applyNumberFormat="1" applyFont="1" applyFill="1" applyBorder="1" applyAlignment="1">
      <alignment/>
    </xf>
    <xf numFmtId="212" fontId="8" fillId="0" borderId="47" xfId="1277" applyNumberFormat="1" applyFont="1" applyFill="1" applyBorder="1" applyAlignment="1">
      <alignment/>
    </xf>
    <xf numFmtId="164" fontId="10" fillId="0" borderId="0" xfId="2055" applyNumberFormat="1" applyFont="1" applyFill="1" applyBorder="1" applyAlignment="1">
      <alignment/>
    </xf>
    <xf numFmtId="212" fontId="8" fillId="0" borderId="47" xfId="2055" applyNumberFormat="1" applyFont="1" applyFill="1" applyBorder="1" applyAlignment="1">
      <alignment/>
    </xf>
    <xf numFmtId="0" fontId="8" fillId="0" borderId="47" xfId="0" applyFont="1" applyFill="1" applyBorder="1" applyAlignment="1">
      <alignment horizontal="center"/>
    </xf>
    <xf numFmtId="0" fontId="10" fillId="0" borderId="0" xfId="0" applyFont="1" applyFill="1" applyBorder="1" applyAlignment="1">
      <alignment horizontal="center"/>
    </xf>
    <xf numFmtId="0" fontId="8" fillId="0" borderId="0" xfId="0" applyFont="1" applyFill="1" applyBorder="1" applyAlignment="1">
      <alignment horizontal="center" wrapText="1"/>
    </xf>
    <xf numFmtId="0" fontId="11" fillId="0" borderId="0" xfId="0" applyFont="1" applyFill="1" applyBorder="1" applyAlignment="1">
      <alignment horizontal="center" wrapText="1"/>
    </xf>
    <xf numFmtId="0" fontId="8" fillId="0" borderId="3" xfId="0" applyFont="1" applyFill="1" applyBorder="1" applyAlignment="1">
      <alignment/>
    </xf>
    <xf numFmtId="167" fontId="8" fillId="0" borderId="0" xfId="2055" applyNumberFormat="1" applyFont="1" applyFill="1" applyAlignment="1">
      <alignment/>
    </xf>
    <xf numFmtId="0" fontId="8" fillId="0" borderId="31" xfId="0" applyFont="1" applyFill="1" applyBorder="1" applyAlignment="1">
      <alignment/>
    </xf>
    <xf numFmtId="37" fontId="8" fillId="0" borderId="46" xfId="0" applyNumberFormat="1" applyFont="1" applyFill="1" applyBorder="1" applyAlignment="1">
      <alignment/>
    </xf>
    <xf numFmtId="37" fontId="8" fillId="0" borderId="35" xfId="0" applyNumberFormat="1" applyFont="1" applyFill="1" applyBorder="1" applyAlignment="1">
      <alignment/>
    </xf>
    <xf numFmtId="37" fontId="10" fillId="10" borderId="35" xfId="0" applyNumberFormat="1" applyFont="1" applyFill="1" applyBorder="1" applyAlignment="1">
      <alignment/>
    </xf>
    <xf numFmtId="37" fontId="10" fillId="10" borderId="47" xfId="0" applyNumberFormat="1" applyFont="1" applyFill="1" applyBorder="1" applyAlignment="1">
      <alignment/>
    </xf>
    <xf numFmtId="37" fontId="8" fillId="0" borderId="47" xfId="0" applyNumberFormat="1" applyFont="1" applyFill="1" applyBorder="1" applyAlignment="1">
      <alignment/>
    </xf>
    <xf numFmtId="37" fontId="8" fillId="0" borderId="34" xfId="0" applyNumberFormat="1" applyFont="1" applyFill="1" applyBorder="1" applyAlignment="1">
      <alignment/>
    </xf>
    <xf numFmtId="37" fontId="10" fillId="10" borderId="34" xfId="0" applyNumberFormat="1" applyFont="1" applyFill="1" applyBorder="1" applyAlignment="1">
      <alignment/>
    </xf>
    <xf numFmtId="0" fontId="10" fillId="10" borderId="33" xfId="0" applyFont="1" applyFill="1" applyBorder="1" applyAlignment="1">
      <alignment/>
    </xf>
    <xf numFmtId="0" fontId="10" fillId="10" borderId="48" xfId="0" applyFont="1" applyFill="1" applyBorder="1" applyAlignment="1">
      <alignment/>
    </xf>
    <xf numFmtId="0" fontId="8" fillId="0" borderId="47" xfId="0" applyFont="1" applyFill="1" applyBorder="1" applyAlignment="1">
      <alignment/>
    </xf>
    <xf numFmtId="0" fontId="10" fillId="10" borderId="47" xfId="0" applyFont="1" applyFill="1" applyBorder="1" applyAlignment="1">
      <alignment/>
    </xf>
    <xf numFmtId="0" fontId="10" fillId="10" borderId="25" xfId="0" applyFont="1" applyFill="1" applyBorder="1" applyAlignment="1">
      <alignment horizontal="center"/>
    </xf>
    <xf numFmtId="0" fontId="10" fillId="10" borderId="49" xfId="0" applyFont="1" applyFill="1" applyBorder="1" applyAlignment="1">
      <alignment horizontal="center"/>
    </xf>
    <xf numFmtId="0" fontId="8" fillId="0" borderId="0" xfId="0" applyFont="1" applyFill="1" applyAlignment="1">
      <alignment horizontal="center"/>
    </xf>
    <xf numFmtId="5" fontId="8" fillId="0" borderId="0" xfId="0" applyNumberFormat="1" applyFont="1" applyFill="1" applyAlignment="1">
      <alignment/>
    </xf>
    <xf numFmtId="0" fontId="8" fillId="0" borderId="0" xfId="0" applyFont="1" applyFill="1" applyAlignment="1">
      <alignment horizontal="left" indent="1"/>
    </xf>
    <xf numFmtId="0" fontId="8" fillId="0" borderId="0" xfId="0" applyFont="1" applyFill="1" applyAlignment="1">
      <alignment vertical="top" wrapText="1"/>
    </xf>
    <xf numFmtId="37" fontId="8" fillId="0" borderId="0" xfId="0" applyNumberFormat="1" applyFont="1" applyFill="1" applyAlignment="1">
      <alignment/>
    </xf>
    <xf numFmtId="211" fontId="10" fillId="10" borderId="33" xfId="2055" applyNumberFormat="1" applyFont="1" applyFill="1" applyBorder="1" applyAlignment="1">
      <alignment horizontal="center"/>
    </xf>
    <xf numFmtId="0" fontId="99" fillId="0" borderId="0" xfId="0" applyNumberFormat="1" applyFont="1" applyFill="1" applyAlignment="1">
      <alignment/>
    </xf>
    <xf numFmtId="215" fontId="10" fillId="10" borderId="33" xfId="2055" applyNumberFormat="1" applyFont="1" applyFill="1" applyBorder="1" applyAlignment="1">
      <alignment horizontal="center"/>
    </xf>
    <xf numFmtId="37" fontId="10" fillId="10" borderId="47" xfId="1277" applyNumberFormat="1" applyFont="1" applyFill="1" applyBorder="1" applyAlignment="1">
      <alignment/>
    </xf>
    <xf numFmtId="42" fontId="8" fillId="0" borderId="47" xfId="1277" applyNumberFormat="1" applyFont="1" applyFill="1" applyBorder="1" applyAlignment="1">
      <alignment/>
    </xf>
    <xf numFmtId="42" fontId="10" fillId="10" borderId="47" xfId="1277" applyNumberFormat="1" applyFont="1" applyFill="1" applyBorder="1" applyAlignment="1">
      <alignment/>
    </xf>
    <xf numFmtId="211" fontId="10" fillId="10" borderId="25" xfId="0" applyNumberFormat="1" applyFont="1" applyFill="1" applyBorder="1" applyAlignment="1">
      <alignment horizontal="center"/>
    </xf>
    <xf numFmtId="211" fontId="10" fillId="10" borderId="49" xfId="0" applyNumberFormat="1" applyFont="1" applyFill="1" applyBorder="1" applyAlignment="1">
      <alignment horizontal="center"/>
    </xf>
    <xf numFmtId="0" fontId="8" fillId="0" borderId="8" xfId="0" applyFont="1" applyFill="1" applyBorder="1" applyAlignment="1">
      <alignment horizontal="center"/>
    </xf>
    <xf numFmtId="211" fontId="8" fillId="0" borderId="0" xfId="0" applyNumberFormat="1" applyFont="1" applyFill="1" applyAlignment="1">
      <alignment/>
    </xf>
    <xf numFmtId="0" fontId="10" fillId="0" borderId="0" xfId="0" applyFont="1" applyFill="1" applyAlignment="1">
      <alignment/>
    </xf>
    <xf numFmtId="37" fontId="8" fillId="0" borderId="47" xfId="1277" applyNumberFormat="1" applyFont="1" applyFill="1" applyBorder="1" applyAlignment="1">
      <alignment/>
    </xf>
    <xf numFmtId="211" fontId="10" fillId="0" borderId="0" xfId="0" applyNumberFormat="1" applyFont="1" applyFill="1" applyAlignment="1">
      <alignment horizontal="center"/>
    </xf>
    <xf numFmtId="211" fontId="8" fillId="0" borderId="0" xfId="0" applyNumberFormat="1" applyFont="1" applyFill="1" applyBorder="1" applyAlignment="1">
      <alignment/>
    </xf>
    <xf numFmtId="211" fontId="10" fillId="10" borderId="17" xfId="2055" applyNumberFormat="1" applyFont="1" applyFill="1" applyBorder="1" applyAlignment="1">
      <alignment horizontal="center"/>
    </xf>
    <xf numFmtId="211" fontId="10" fillId="10" borderId="32" xfId="2055" applyNumberFormat="1" applyFont="1" applyFill="1" applyBorder="1" applyAlignment="1">
      <alignment horizontal="center"/>
    </xf>
    <xf numFmtId="211" fontId="10" fillId="10" borderId="34" xfId="2055" applyNumberFormat="1" applyFont="1" applyFill="1" applyBorder="1" applyAlignment="1">
      <alignment horizontal="center"/>
    </xf>
    <xf numFmtId="0" fontId="10" fillId="10" borderId="17" xfId="0" applyFont="1" applyFill="1" applyBorder="1" applyAlignment="1">
      <alignment horizontal="center"/>
    </xf>
    <xf numFmtId="211" fontId="10" fillId="10" borderId="17" xfId="0" applyNumberFormat="1" applyFont="1" applyFill="1" applyBorder="1" applyAlignment="1">
      <alignment horizontal="center"/>
    </xf>
    <xf numFmtId="211" fontId="10" fillId="10" borderId="32" xfId="0" applyNumberFormat="1" applyFont="1" applyFill="1" applyBorder="1" applyAlignment="1">
      <alignment horizontal="center"/>
    </xf>
    <xf numFmtId="211" fontId="10" fillId="10" borderId="17" xfId="2069" applyNumberFormat="1" applyFont="1" applyFill="1" applyBorder="1" applyAlignment="1">
      <alignment horizontal="center"/>
    </xf>
    <xf numFmtId="211" fontId="10" fillId="10" borderId="32" xfId="2069" applyNumberFormat="1" applyFont="1" applyFill="1" applyBorder="1" applyAlignment="1">
      <alignment horizontal="center"/>
    </xf>
    <xf numFmtId="41" fontId="8" fillId="0" borderId="0" xfId="0" applyNumberFormat="1" applyFont="1" applyFill="1" applyAlignment="1">
      <alignment/>
    </xf>
    <xf numFmtId="37" fontId="8" fillId="0" borderId="0" xfId="1277" applyNumberFormat="1" applyFont="1" applyFill="1" applyAlignment="1">
      <alignment/>
    </xf>
    <xf numFmtId="37" fontId="8" fillId="0" borderId="0" xfId="1277" applyNumberFormat="1" applyFont="1" applyFill="1" applyBorder="1" applyAlignment="1">
      <alignment/>
    </xf>
    <xf numFmtId="37" fontId="8" fillId="0" borderId="0" xfId="0" applyNumberFormat="1" applyFont="1" applyFill="1" applyBorder="1" applyAlignment="1">
      <alignment/>
    </xf>
    <xf numFmtId="41" fontId="8" fillId="0" borderId="0" xfId="1277" applyNumberFormat="1" applyFont="1" applyFill="1" applyBorder="1" applyAlignment="1">
      <alignment/>
    </xf>
    <xf numFmtId="0" fontId="8" fillId="0" borderId="0" xfId="0" applyFont="1" applyFill="1" applyAlignment="1">
      <alignment horizontal="centerContinuous"/>
    </xf>
    <xf numFmtId="0" fontId="8" fillId="0" borderId="0" xfId="0" applyFont="1" applyFill="1" applyBorder="1" applyAlignment="1">
      <alignment horizontal="centerContinuous"/>
    </xf>
    <xf numFmtId="0" fontId="8" fillId="58" borderId="0" xfId="0" applyFont="1" applyFill="1" applyAlignment="1">
      <alignment/>
    </xf>
    <xf numFmtId="6" fontId="10" fillId="10" borderId="47" xfId="0" applyNumberFormat="1" applyFont="1" applyFill="1" applyBorder="1" applyAlignment="1">
      <alignment/>
    </xf>
    <xf numFmtId="6" fontId="8" fillId="0" borderId="47" xfId="0" applyNumberFormat="1" applyFont="1" applyFill="1" applyBorder="1" applyAlignment="1">
      <alignment/>
    </xf>
    <xf numFmtId="0" fontId="10" fillId="0" borderId="0" xfId="0" applyFont="1" applyFill="1" applyAlignment="1">
      <alignment horizontal="left" indent="1"/>
    </xf>
    <xf numFmtId="211" fontId="8" fillId="0" borderId="0" xfId="2055" applyNumberFormat="1" applyFont="1" applyFill="1" applyBorder="1" applyAlignment="1">
      <alignment horizontal="right"/>
    </xf>
    <xf numFmtId="0" fontId="4" fillId="0" borderId="0" xfId="2041" applyFont="1">
      <alignment/>
      <protection/>
    </xf>
    <xf numFmtId="0" fontId="99" fillId="0" borderId="0" xfId="2041" applyFont="1">
      <alignment/>
      <protection/>
    </xf>
    <xf numFmtId="0" fontId="99" fillId="0" borderId="48" xfId="2041" applyFont="1" applyBorder="1">
      <alignment/>
      <protection/>
    </xf>
    <xf numFmtId="0" fontId="104" fillId="0" borderId="46" xfId="2041" applyNumberFormat="1" applyFont="1" applyBorder="1">
      <alignment/>
      <protection/>
    </xf>
    <xf numFmtId="0" fontId="8" fillId="0" borderId="48" xfId="0" applyFont="1" applyFill="1" applyBorder="1" applyAlignment="1">
      <alignment horizontal="center"/>
    </xf>
    <xf numFmtId="0" fontId="104" fillId="0" borderId="47" xfId="2041" applyNumberFormat="1" applyFont="1" applyBorder="1">
      <alignment/>
      <protection/>
    </xf>
    <xf numFmtId="0" fontId="10" fillId="10" borderId="48" xfId="0" applyFont="1" applyFill="1" applyBorder="1" applyAlignment="1">
      <alignment horizontal="center"/>
    </xf>
    <xf numFmtId="0" fontId="99" fillId="0" borderId="47" xfId="2041" applyNumberFormat="1" applyFont="1" applyBorder="1">
      <alignment/>
      <protection/>
    </xf>
    <xf numFmtId="0" fontId="10" fillId="0" borderId="47" xfId="0" applyFont="1" applyFill="1" applyBorder="1" applyAlignment="1">
      <alignment vertical="top"/>
    </xf>
    <xf numFmtId="37" fontId="10" fillId="10" borderId="47" xfId="1277" applyNumberFormat="1" applyFont="1" applyFill="1" applyBorder="1" applyAlignment="1">
      <alignment/>
    </xf>
    <xf numFmtId="37" fontId="8" fillId="0" borderId="47" xfId="1277" applyNumberFormat="1" applyFont="1" applyFill="1" applyBorder="1" applyAlignment="1">
      <alignment/>
    </xf>
    <xf numFmtId="0" fontId="4" fillId="0" borderId="46" xfId="2041" applyNumberFormat="1" applyFont="1" applyBorder="1">
      <alignment/>
      <protection/>
    </xf>
    <xf numFmtId="37" fontId="10" fillId="10" borderId="46" xfId="1277" applyNumberFormat="1" applyFont="1" applyFill="1" applyBorder="1" applyAlignment="1">
      <alignment/>
    </xf>
    <xf numFmtId="37" fontId="8" fillId="0" borderId="46" xfId="1277" applyNumberFormat="1" applyFont="1" applyFill="1" applyBorder="1" applyAlignment="1">
      <alignment/>
    </xf>
    <xf numFmtId="5" fontId="8" fillId="0" borderId="8" xfId="1277" applyNumberFormat="1" applyFont="1" applyFill="1" applyBorder="1" applyAlignment="1">
      <alignment/>
    </xf>
    <xf numFmtId="0" fontId="4" fillId="0" borderId="0" xfId="2041" applyFont="1" applyFill="1">
      <alignment/>
      <protection/>
    </xf>
    <xf numFmtId="5" fontId="10" fillId="10" borderId="47" xfId="1277" applyNumberFormat="1" applyFont="1" applyFill="1" applyBorder="1" applyAlignment="1">
      <alignment/>
    </xf>
    <xf numFmtId="5" fontId="8" fillId="0" borderId="47" xfId="1277" applyNumberFormat="1" applyFont="1" applyFill="1" applyBorder="1" applyAlignment="1">
      <alignment/>
    </xf>
    <xf numFmtId="166" fontId="10" fillId="0" borderId="3" xfId="1329" applyNumberFormat="1" applyFont="1" applyFill="1" applyBorder="1" applyAlignment="1">
      <alignment horizontal="center"/>
    </xf>
    <xf numFmtId="0" fontId="10" fillId="10" borderId="32" xfId="0" applyFont="1" applyFill="1" applyBorder="1" applyAlignment="1">
      <alignment horizontal="center"/>
    </xf>
    <xf numFmtId="213" fontId="10" fillId="10" borderId="32" xfId="0" applyNumberFormat="1" applyFont="1" applyFill="1" applyBorder="1" applyAlignment="1">
      <alignment/>
    </xf>
    <xf numFmtId="211" fontId="10" fillId="10" borderId="31" xfId="0" applyNumberFormat="1" applyFont="1" applyFill="1" applyBorder="1" applyAlignment="1">
      <alignment horizontal="center"/>
    </xf>
    <xf numFmtId="0" fontId="10" fillId="58" borderId="0" xfId="0" applyFont="1" applyFill="1" applyAlignment="1">
      <alignment/>
    </xf>
    <xf numFmtId="5" fontId="10" fillId="10" borderId="47" xfId="0" applyNumberFormat="1" applyFont="1" applyFill="1" applyBorder="1" applyAlignment="1">
      <alignment horizontal="right"/>
    </xf>
    <xf numFmtId="5" fontId="8" fillId="0" borderId="47" xfId="0" applyNumberFormat="1" applyFont="1" applyFill="1" applyBorder="1" applyAlignment="1">
      <alignment horizontal="right"/>
    </xf>
    <xf numFmtId="37" fontId="10" fillId="10" borderId="46" xfId="0" applyNumberFormat="1" applyFont="1" applyFill="1" applyBorder="1" applyAlignment="1">
      <alignment horizontal="right"/>
    </xf>
    <xf numFmtId="37" fontId="8" fillId="0" borderId="46" xfId="0" applyNumberFormat="1" applyFont="1" applyFill="1" applyBorder="1" applyAlignment="1">
      <alignment horizontal="right"/>
    </xf>
    <xf numFmtId="41" fontId="10" fillId="10" borderId="47" xfId="0" applyNumberFormat="1" applyFont="1" applyFill="1" applyBorder="1" applyAlignment="1">
      <alignment horizontal="right"/>
    </xf>
    <xf numFmtId="41" fontId="8" fillId="0" borderId="47" xfId="0" applyNumberFormat="1" applyFont="1" applyFill="1" applyBorder="1" applyAlignment="1">
      <alignment horizontal="right"/>
    </xf>
    <xf numFmtId="41" fontId="10" fillId="10" borderId="46" xfId="0" applyNumberFormat="1" applyFont="1" applyFill="1" applyBorder="1" applyAlignment="1">
      <alignment horizontal="right"/>
    </xf>
    <xf numFmtId="41" fontId="8" fillId="0" borderId="46" xfId="0" applyNumberFormat="1" applyFont="1" applyFill="1" applyBorder="1" applyAlignment="1">
      <alignment horizontal="right"/>
    </xf>
    <xf numFmtId="217" fontId="10" fillId="10" borderId="47" xfId="0" applyNumberFormat="1" applyFont="1" applyFill="1" applyBorder="1" applyAlignment="1">
      <alignment horizontal="right"/>
    </xf>
    <xf numFmtId="217" fontId="8" fillId="0" borderId="47" xfId="0" applyNumberFormat="1" applyFont="1" applyFill="1" applyBorder="1" applyAlignment="1">
      <alignment horizontal="right"/>
    </xf>
    <xf numFmtId="217" fontId="10" fillId="10" borderId="34" xfId="0" applyNumberFormat="1" applyFont="1" applyFill="1" applyBorder="1" applyAlignment="1">
      <alignment horizontal="right"/>
    </xf>
    <xf numFmtId="217" fontId="8" fillId="0" borderId="34" xfId="0" applyNumberFormat="1" applyFont="1" applyFill="1" applyBorder="1" applyAlignment="1">
      <alignment horizontal="right"/>
    </xf>
    <xf numFmtId="217" fontId="10" fillId="10" borderId="50" xfId="0" applyNumberFormat="1" applyFont="1" applyFill="1" applyBorder="1" applyAlignment="1">
      <alignment horizontal="right"/>
    </xf>
    <xf numFmtId="217" fontId="8" fillId="0" borderId="50" xfId="0" applyNumberFormat="1" applyFont="1" applyFill="1" applyBorder="1" applyAlignment="1">
      <alignment horizontal="right"/>
    </xf>
    <xf numFmtId="0" fontId="10" fillId="10" borderId="34" xfId="0" applyFont="1" applyFill="1" applyBorder="1" applyAlignment="1">
      <alignment horizontal="right"/>
    </xf>
    <xf numFmtId="0" fontId="8" fillId="0" borderId="34" xfId="0" applyFont="1" applyFill="1" applyBorder="1" applyAlignment="1">
      <alignment horizontal="right"/>
    </xf>
    <xf numFmtId="41" fontId="10" fillId="10" borderId="48" xfId="0" applyNumberFormat="1" applyFont="1" applyFill="1" applyBorder="1" applyAlignment="1">
      <alignment horizontal="right"/>
    </xf>
    <xf numFmtId="41" fontId="8" fillId="0" borderId="48" xfId="0" applyNumberFormat="1" applyFont="1" applyFill="1" applyBorder="1" applyAlignment="1">
      <alignment horizontal="right"/>
    </xf>
    <xf numFmtId="211" fontId="11" fillId="0" borderId="0" xfId="0" applyNumberFormat="1" applyFont="1" applyFill="1" applyAlignment="1">
      <alignment horizontal="center"/>
    </xf>
    <xf numFmtId="0" fontId="99" fillId="0" borderId="0" xfId="0" applyFont="1" applyFill="1" applyAlignment="1">
      <alignment/>
    </xf>
    <xf numFmtId="0" fontId="4" fillId="0" borderId="0" xfId="0" applyFont="1" applyFill="1" applyAlignment="1">
      <alignment/>
    </xf>
    <xf numFmtId="0" fontId="13" fillId="0" borderId="0" xfId="2033" applyFill="1" applyBorder="1" applyAlignment="1">
      <alignment horizontal="left"/>
      <protection/>
    </xf>
    <xf numFmtId="215" fontId="10" fillId="10" borderId="2" xfId="2055" applyNumberFormat="1" applyFont="1" applyFill="1" applyBorder="1" applyAlignment="1">
      <alignment horizontal="center"/>
    </xf>
    <xf numFmtId="0" fontId="13" fillId="0" borderId="40" xfId="2033" applyFont="1" applyFill="1" applyBorder="1">
      <alignment/>
      <protection/>
    </xf>
    <xf numFmtId="0" fontId="13" fillId="0" borderId="40" xfId="2033" applyFont="1" applyFill="1" applyBorder="1" applyAlignment="1">
      <alignment horizontal="left"/>
      <protection/>
    </xf>
    <xf numFmtId="215" fontId="8" fillId="0" borderId="0" xfId="2069" applyNumberFormat="1" applyFont="1" applyFill="1" applyAlignment="1">
      <alignment/>
    </xf>
    <xf numFmtId="41" fontId="8" fillId="0" borderId="0" xfId="2069" applyNumberFormat="1" applyFont="1" applyFill="1" applyAlignment="1">
      <alignment horizontal="right"/>
    </xf>
    <xf numFmtId="211" fontId="8" fillId="0" borderId="0" xfId="2069" applyNumberFormat="1" applyFont="1" applyFill="1" applyAlignment="1">
      <alignment horizontal="right"/>
    </xf>
    <xf numFmtId="214" fontId="8" fillId="0" borderId="0" xfId="2069" applyNumberFormat="1" applyFont="1" applyFill="1" applyAlignment="1">
      <alignment/>
    </xf>
    <xf numFmtId="220" fontId="8" fillId="0" borderId="0" xfId="1277" applyNumberFormat="1" applyFont="1" applyFill="1" applyAlignment="1">
      <alignment/>
    </xf>
    <xf numFmtId="220" fontId="10" fillId="0" borderId="0" xfId="1277" applyNumberFormat="1" applyFont="1" applyFill="1" applyAlignment="1">
      <alignment horizontal="center"/>
    </xf>
    <xf numFmtId="220" fontId="10" fillId="10" borderId="17" xfId="1277" applyNumberFormat="1" applyFont="1" applyFill="1" applyBorder="1" applyAlignment="1">
      <alignment horizontal="center"/>
    </xf>
    <xf numFmtId="220" fontId="10" fillId="10" borderId="31" xfId="1277" applyNumberFormat="1" applyFont="1" applyFill="1" applyBorder="1" applyAlignment="1">
      <alignment horizontal="center"/>
    </xf>
    <xf numFmtId="220" fontId="8" fillId="0" borderId="0" xfId="1277" applyNumberFormat="1" applyFont="1" applyFill="1" applyBorder="1" applyAlignment="1">
      <alignment/>
    </xf>
    <xf numFmtId="9" fontId="10" fillId="10" borderId="34" xfId="2055" applyNumberFormat="1" applyFont="1" applyFill="1" applyBorder="1" applyAlignment="1">
      <alignment horizontal="center"/>
    </xf>
    <xf numFmtId="9" fontId="10" fillId="10" borderId="33" xfId="2055" applyNumberFormat="1" applyFont="1" applyFill="1" applyBorder="1" applyAlignment="1">
      <alignment horizontal="center"/>
    </xf>
    <xf numFmtId="222" fontId="10" fillId="10" borderId="33" xfId="1299" applyNumberFormat="1" applyFont="1" applyFill="1" applyBorder="1" applyAlignment="1">
      <alignment horizontal="center"/>
    </xf>
    <xf numFmtId="222" fontId="10" fillId="10" borderId="2" xfId="1299" applyNumberFormat="1" applyFont="1" applyFill="1" applyBorder="1" applyAlignment="1">
      <alignment horizontal="center"/>
    </xf>
    <xf numFmtId="222" fontId="10" fillId="10" borderId="32" xfId="1299" applyNumberFormat="1" applyFont="1" applyFill="1" applyBorder="1" applyAlignment="1">
      <alignment horizontal="center"/>
    </xf>
    <xf numFmtId="223" fontId="4" fillId="0" borderId="0" xfId="2069" applyNumberFormat="1" applyFont="1" applyFill="1" applyAlignment="1">
      <alignment/>
    </xf>
    <xf numFmtId="224" fontId="8" fillId="0" borderId="0" xfId="2069" applyNumberFormat="1" applyFont="1" applyFill="1" applyAlignment="1">
      <alignment/>
    </xf>
    <xf numFmtId="224" fontId="8" fillId="0" borderId="0" xfId="2069" applyNumberFormat="1" applyFont="1" applyFill="1" applyAlignment="1">
      <alignment horizontal="right"/>
    </xf>
    <xf numFmtId="225" fontId="4" fillId="0" borderId="0" xfId="2069" applyNumberFormat="1" applyFont="1" applyFill="1" applyAlignment="1">
      <alignment/>
    </xf>
    <xf numFmtId="42" fontId="10" fillId="10" borderId="34" xfId="1277" applyNumberFormat="1" applyFont="1" applyFill="1" applyBorder="1" applyAlignment="1">
      <alignment horizontal="right"/>
    </xf>
    <xf numFmtId="42" fontId="10" fillId="10" borderId="33" xfId="1277" applyNumberFormat="1" applyFont="1" applyFill="1" applyBorder="1" applyAlignment="1">
      <alignment horizontal="right"/>
    </xf>
    <xf numFmtId="223" fontId="10" fillId="10" borderId="34" xfId="2055" applyNumberFormat="1" applyFont="1" applyFill="1" applyBorder="1" applyAlignment="1">
      <alignment horizontal="center"/>
    </xf>
    <xf numFmtId="223" fontId="10" fillId="10" borderId="33" xfId="2055" applyNumberFormat="1" applyFont="1" applyFill="1" applyBorder="1" applyAlignment="1">
      <alignment horizontal="center"/>
    </xf>
    <xf numFmtId="37" fontId="8" fillId="10" borderId="34" xfId="1277" applyNumberFormat="1" applyFont="1" applyFill="1" applyBorder="1" applyAlignment="1">
      <alignment horizontal="center"/>
    </xf>
    <xf numFmtId="37" fontId="10" fillId="10" borderId="33" xfId="1277" applyNumberFormat="1" applyFont="1" applyFill="1" applyBorder="1" applyAlignment="1">
      <alignment horizontal="center"/>
    </xf>
    <xf numFmtId="223" fontId="10" fillId="10" borderId="35" xfId="2055" applyNumberFormat="1" applyFont="1" applyFill="1" applyBorder="1" applyAlignment="1">
      <alignment horizontal="center"/>
    </xf>
    <xf numFmtId="223" fontId="10" fillId="10" borderId="2" xfId="2055" applyNumberFormat="1" applyFont="1" applyFill="1" applyBorder="1" applyAlignment="1">
      <alignment horizontal="center"/>
    </xf>
    <xf numFmtId="215" fontId="10" fillId="10" borderId="34" xfId="1299" applyNumberFormat="1" applyFont="1" applyFill="1" applyBorder="1" applyAlignment="1">
      <alignment horizontal="center"/>
    </xf>
    <xf numFmtId="215" fontId="10" fillId="10" borderId="33" xfId="1299" applyNumberFormat="1" applyFont="1" applyFill="1" applyBorder="1" applyAlignment="1">
      <alignment horizontal="center"/>
    </xf>
    <xf numFmtId="215" fontId="10" fillId="10" borderId="35" xfId="1299" applyNumberFormat="1" applyFont="1" applyFill="1" applyBorder="1" applyAlignment="1">
      <alignment horizontal="center"/>
    </xf>
    <xf numFmtId="215" fontId="10" fillId="10" borderId="2" xfId="1299" applyNumberFormat="1" applyFont="1" applyFill="1" applyBorder="1" applyAlignment="1">
      <alignment horizontal="center"/>
    </xf>
    <xf numFmtId="215" fontId="10" fillId="10" borderId="34" xfId="2069" applyNumberFormat="1" applyFont="1" applyFill="1" applyBorder="1" applyAlignment="1">
      <alignment horizontal="center"/>
    </xf>
    <xf numFmtId="215" fontId="10" fillId="10" borderId="33" xfId="2069" applyNumberFormat="1" applyFont="1" applyFill="1" applyBorder="1" applyAlignment="1">
      <alignment horizontal="center"/>
    </xf>
    <xf numFmtId="224" fontId="10" fillId="10" borderId="47" xfId="1277" applyNumberFormat="1" applyFont="1" applyFill="1" applyBorder="1" applyAlignment="1">
      <alignment/>
    </xf>
    <xf numFmtId="224" fontId="8" fillId="0" borderId="47" xfId="1277" applyNumberFormat="1" applyFont="1" applyFill="1" applyBorder="1" applyAlignment="1">
      <alignment/>
    </xf>
    <xf numFmtId="212" fontId="10" fillId="10" borderId="46" xfId="2064" applyNumberFormat="1" applyFont="1" applyFill="1" applyBorder="1" applyAlignment="1">
      <alignment/>
    </xf>
    <xf numFmtId="212" fontId="10" fillId="10" borderId="47" xfId="1295" applyNumberFormat="1" applyFont="1" applyFill="1" applyBorder="1" applyAlignment="1">
      <alignment/>
    </xf>
    <xf numFmtId="212" fontId="10" fillId="10" borderId="47" xfId="2064" applyNumberFormat="1" applyFont="1" applyFill="1" applyBorder="1" applyAlignment="1">
      <alignment/>
    </xf>
    <xf numFmtId="0" fontId="10" fillId="10" borderId="47" xfId="0" applyFont="1" applyFill="1" applyBorder="1" applyAlignment="1">
      <alignment horizontal="center"/>
    </xf>
    <xf numFmtId="221" fontId="8" fillId="0" borderId="47" xfId="1294" applyNumberFormat="1" applyFont="1" applyFill="1" applyBorder="1" applyAlignment="1" quotePrefix="1">
      <alignment horizontal="right"/>
    </xf>
    <xf numFmtId="221" fontId="10" fillId="10" borderId="47" xfId="2055" applyNumberFormat="1" applyFont="1" applyFill="1" applyBorder="1" applyAlignment="1">
      <alignment/>
    </xf>
    <xf numFmtId="221" fontId="10" fillId="10" borderId="47" xfId="1294" applyNumberFormat="1" applyFont="1" applyFill="1" applyBorder="1" applyAlignment="1">
      <alignment/>
    </xf>
    <xf numFmtId="221" fontId="8" fillId="0" borderId="47" xfId="1294" applyNumberFormat="1" applyFont="1" applyFill="1" applyBorder="1" applyAlignment="1">
      <alignment/>
    </xf>
    <xf numFmtId="221" fontId="10" fillId="10" borderId="47" xfId="1294" applyNumberFormat="1" applyFont="1" applyFill="1" applyBorder="1" applyAlignment="1" quotePrefix="1">
      <alignment horizontal="right"/>
    </xf>
    <xf numFmtId="212" fontId="8" fillId="0" borderId="46" xfId="2064" applyNumberFormat="1" applyFont="1" applyFill="1" applyBorder="1" applyAlignment="1">
      <alignment/>
    </xf>
    <xf numFmtId="212" fontId="8" fillId="0" borderId="47" xfId="1295" applyNumberFormat="1" applyFont="1" applyFill="1" applyBorder="1" applyAlignment="1">
      <alignment/>
    </xf>
    <xf numFmtId="212" fontId="8" fillId="0" borderId="47" xfId="2064" applyNumberFormat="1" applyFont="1" applyFill="1" applyBorder="1" applyAlignment="1">
      <alignment/>
    </xf>
    <xf numFmtId="41" fontId="10" fillId="10" borderId="47" xfId="2029" applyNumberFormat="1" applyFont="1" applyFill="1" applyBorder="1" applyAlignment="1">
      <alignment horizontal="right"/>
      <protection/>
    </xf>
    <xf numFmtId="41" fontId="8" fillId="0" borderId="47" xfId="2029" applyNumberFormat="1" applyFont="1" applyFill="1" applyBorder="1" applyAlignment="1">
      <alignment horizontal="right"/>
      <protection/>
    </xf>
    <xf numFmtId="218" fontId="10" fillId="10" borderId="47" xfId="2029" applyNumberFormat="1" applyFont="1" applyFill="1" applyBorder="1" applyAlignment="1">
      <alignment horizontal="right"/>
      <protection/>
    </xf>
    <xf numFmtId="218" fontId="8" fillId="0" borderId="47" xfId="2029" applyNumberFormat="1" applyFont="1" applyFill="1" applyBorder="1" applyAlignment="1">
      <alignment horizontal="right"/>
      <protection/>
    </xf>
    <xf numFmtId="212" fontId="8" fillId="0" borderId="35" xfId="2066" applyNumberFormat="1" applyFont="1" applyFill="1" applyBorder="1" applyAlignment="1">
      <alignment horizontal="right"/>
    </xf>
    <xf numFmtId="212" fontId="8" fillId="0" borderId="34" xfId="2066" applyNumberFormat="1" applyFont="1" applyFill="1" applyBorder="1" applyAlignment="1">
      <alignment horizontal="right"/>
    </xf>
    <xf numFmtId="216" fontId="8" fillId="0" borderId="47" xfId="2031" applyNumberFormat="1" applyFont="1" applyFill="1" applyBorder="1">
      <alignment/>
      <protection/>
    </xf>
    <xf numFmtId="5" fontId="10" fillId="10" borderId="47" xfId="2031" applyNumberFormat="1" applyFont="1" applyFill="1" applyBorder="1" applyAlignment="1">
      <alignment horizontal="right"/>
      <protection/>
    </xf>
    <xf numFmtId="5" fontId="8" fillId="0" borderId="47" xfId="2031" applyNumberFormat="1" applyFont="1" applyFill="1" applyBorder="1" applyAlignment="1">
      <alignment horizontal="right"/>
      <protection/>
    </xf>
    <xf numFmtId="41" fontId="10" fillId="10" borderId="47" xfId="2031" applyNumberFormat="1" applyFont="1" applyFill="1" applyBorder="1" applyAlignment="1">
      <alignment horizontal="right"/>
      <protection/>
    </xf>
    <xf numFmtId="41" fontId="8" fillId="0" borderId="47" xfId="2031" applyNumberFormat="1" applyFont="1" applyFill="1" applyBorder="1" applyAlignment="1">
      <alignment horizontal="right"/>
      <protection/>
    </xf>
    <xf numFmtId="216" fontId="8" fillId="0" borderId="47" xfId="2031" applyNumberFormat="1" applyFont="1" applyFill="1" applyBorder="1" applyAlignment="1">
      <alignment horizontal="right"/>
      <protection/>
    </xf>
    <xf numFmtId="217" fontId="10" fillId="10" borderId="8" xfId="2031" applyNumberFormat="1" applyFont="1" applyFill="1" applyBorder="1" applyAlignment="1">
      <alignment horizontal="right"/>
      <protection/>
    </xf>
    <xf numFmtId="217" fontId="8" fillId="0" borderId="8" xfId="2031" applyNumberFormat="1" applyFont="1" applyFill="1" applyBorder="1" applyAlignment="1">
      <alignment horizontal="right"/>
      <protection/>
    </xf>
    <xf numFmtId="226" fontId="8" fillId="0" borderId="8" xfId="0" applyNumberFormat="1" applyFont="1" applyFill="1" applyBorder="1" applyAlignment="1">
      <alignment horizontal="right"/>
    </xf>
    <xf numFmtId="212" fontId="8" fillId="0" borderId="34" xfId="2055" applyNumberFormat="1" applyFont="1" applyFill="1" applyBorder="1" applyAlignment="1">
      <alignment horizontal="right"/>
    </xf>
    <xf numFmtId="212" fontId="8" fillId="0" borderId="35" xfId="2055" applyNumberFormat="1" applyFont="1" applyFill="1" applyBorder="1" applyAlignment="1">
      <alignment horizontal="right"/>
    </xf>
    <xf numFmtId="221" fontId="8" fillId="0" borderId="47" xfId="1294" applyNumberFormat="1" applyFont="1" applyFill="1" applyBorder="1" applyAlignment="1">
      <alignment horizontal="right"/>
    </xf>
    <xf numFmtId="221" fontId="8" fillId="0" borderId="47" xfId="2055" applyNumberFormat="1" applyFont="1" applyFill="1" applyBorder="1" applyAlignment="1">
      <alignment/>
    </xf>
    <xf numFmtId="225" fontId="8" fillId="0" borderId="47" xfId="1277" applyNumberFormat="1" applyFont="1" applyFill="1" applyBorder="1" applyAlignment="1">
      <alignment/>
    </xf>
    <xf numFmtId="225" fontId="10" fillId="10" borderId="47" xfId="1277" applyNumberFormat="1" applyFont="1" applyFill="1" applyBorder="1" applyAlignment="1">
      <alignment/>
    </xf>
    <xf numFmtId="225" fontId="8" fillId="0" borderId="47" xfId="0" applyNumberFormat="1" applyFont="1" applyFill="1" applyBorder="1" applyAlignment="1">
      <alignment/>
    </xf>
    <xf numFmtId="225" fontId="8" fillId="0" borderId="46" xfId="1277" applyNumberFormat="1" applyFont="1" applyFill="1" applyBorder="1" applyAlignment="1">
      <alignment/>
    </xf>
    <xf numFmtId="225" fontId="10" fillId="10" borderId="46" xfId="1277" applyNumberFormat="1" applyFont="1" applyFill="1" applyBorder="1" applyAlignment="1">
      <alignment/>
    </xf>
    <xf numFmtId="225" fontId="8" fillId="0" borderId="47" xfId="1277" applyNumberFormat="1" applyFont="1" applyFill="1" applyBorder="1" applyAlignment="1">
      <alignment/>
    </xf>
    <xf numFmtId="225" fontId="10" fillId="10" borderId="47" xfId="1277" applyNumberFormat="1" applyFont="1" applyFill="1" applyBorder="1" applyAlignment="1">
      <alignment/>
    </xf>
    <xf numFmtId="225" fontId="8" fillId="0" borderId="47" xfId="1277" applyNumberFormat="1" applyFont="1" applyFill="1" applyBorder="1" applyAlignment="1">
      <alignment horizontal="right"/>
    </xf>
    <xf numFmtId="225" fontId="10" fillId="10" borderId="47" xfId="1277" applyNumberFormat="1" applyFont="1" applyFill="1" applyBorder="1" applyAlignment="1">
      <alignment horizontal="right"/>
    </xf>
    <xf numFmtId="225" fontId="8" fillId="0" borderId="46" xfId="1277" applyNumberFormat="1" applyFont="1" applyFill="1" applyBorder="1" applyAlignment="1">
      <alignment/>
    </xf>
    <xf numFmtId="225" fontId="10" fillId="10" borderId="46" xfId="1277" applyNumberFormat="1" applyFont="1" applyFill="1" applyBorder="1" applyAlignment="1">
      <alignment/>
    </xf>
    <xf numFmtId="225" fontId="8" fillId="0" borderId="48" xfId="1277" applyNumberFormat="1" applyFont="1" applyFill="1" applyBorder="1" applyAlignment="1">
      <alignment/>
    </xf>
    <xf numFmtId="225" fontId="10" fillId="10" borderId="48" xfId="1277" applyNumberFormat="1" applyFont="1" applyFill="1" applyBorder="1" applyAlignment="1">
      <alignment/>
    </xf>
    <xf numFmtId="225" fontId="8" fillId="0" borderId="47" xfId="0" applyNumberFormat="1" applyFont="1" applyFill="1" applyBorder="1" applyAlignment="1">
      <alignment/>
    </xf>
    <xf numFmtId="0" fontId="10" fillId="0" borderId="0" xfId="0" applyFont="1" applyFill="1" applyAlignment="1">
      <alignment vertical="top"/>
    </xf>
    <xf numFmtId="37" fontId="10" fillId="10" borderId="46" xfId="1277" applyNumberFormat="1" applyFont="1" applyFill="1" applyBorder="1" applyAlignment="1">
      <alignment/>
    </xf>
    <xf numFmtId="225" fontId="8" fillId="0" borderId="0" xfId="1277" applyNumberFormat="1" applyFont="1" applyFill="1" applyAlignment="1">
      <alignment/>
    </xf>
    <xf numFmtId="37" fontId="10" fillId="10" borderId="34" xfId="1277" applyNumberFormat="1" applyFont="1" applyFill="1" applyBorder="1" applyAlignment="1">
      <alignment/>
    </xf>
    <xf numFmtId="37" fontId="10" fillId="10" borderId="33" xfId="1277" applyNumberFormat="1" applyFont="1" applyFill="1" applyBorder="1" applyAlignment="1">
      <alignment/>
    </xf>
    <xf numFmtId="37" fontId="10" fillId="10" borderId="34" xfId="1277" applyNumberFormat="1" applyFont="1" applyFill="1" applyBorder="1" applyAlignment="1">
      <alignment horizontal="right"/>
    </xf>
    <xf numFmtId="37" fontId="10" fillId="10" borderId="33" xfId="1277" applyNumberFormat="1" applyFont="1" applyFill="1" applyBorder="1" applyAlignment="1">
      <alignment horizontal="right"/>
    </xf>
    <xf numFmtId="37" fontId="10" fillId="10" borderId="35" xfId="1277" applyNumberFormat="1" applyFont="1" applyFill="1" applyBorder="1" applyAlignment="1">
      <alignment/>
    </xf>
    <xf numFmtId="37" fontId="10" fillId="10" borderId="2" xfId="1277" applyNumberFormat="1" applyFont="1" applyFill="1" applyBorder="1" applyAlignment="1">
      <alignment/>
    </xf>
    <xf numFmtId="5" fontId="10" fillId="10" borderId="48" xfId="0" applyNumberFormat="1" applyFont="1" applyFill="1" applyBorder="1" applyAlignment="1">
      <alignment horizontal="center"/>
    </xf>
    <xf numFmtId="223" fontId="10" fillId="10" borderId="33" xfId="1299" applyNumberFormat="1" applyFont="1" applyFill="1" applyBorder="1" applyAlignment="1">
      <alignment horizontal="center"/>
    </xf>
    <xf numFmtId="215" fontId="10" fillId="10" borderId="35" xfId="2069" applyNumberFormat="1" applyFont="1" applyFill="1" applyBorder="1" applyAlignment="1">
      <alignment horizontal="center"/>
    </xf>
    <xf numFmtId="215" fontId="10" fillId="10" borderId="2" xfId="2069" applyNumberFormat="1" applyFont="1" applyFill="1" applyBorder="1" applyAlignment="1">
      <alignment horizontal="center"/>
    </xf>
    <xf numFmtId="225" fontId="10" fillId="10" borderId="34" xfId="1277" applyNumberFormat="1" applyFont="1" applyFill="1" applyBorder="1" applyAlignment="1">
      <alignment horizontal="right"/>
    </xf>
    <xf numFmtId="225" fontId="10" fillId="10" borderId="33" xfId="1277" applyNumberFormat="1" applyFont="1" applyFill="1" applyBorder="1" applyAlignment="1">
      <alignment horizontal="right"/>
    </xf>
    <xf numFmtId="225" fontId="10" fillId="10" borderId="35" xfId="1277" applyNumberFormat="1" applyFont="1" applyFill="1" applyBorder="1" applyAlignment="1">
      <alignment horizontal="right"/>
    </xf>
    <xf numFmtId="225" fontId="10" fillId="10" borderId="2" xfId="1277" applyNumberFormat="1" applyFont="1" applyFill="1" applyBorder="1" applyAlignment="1">
      <alignment horizontal="right"/>
    </xf>
    <xf numFmtId="222" fontId="10" fillId="10" borderId="46" xfId="1299" applyNumberFormat="1" applyFont="1" applyFill="1" applyBorder="1" applyAlignment="1">
      <alignment horizontal="center"/>
    </xf>
    <xf numFmtId="41" fontId="8" fillId="0" borderId="0" xfId="1277" applyNumberFormat="1" applyFont="1" applyFill="1" applyBorder="1" applyAlignment="1">
      <alignment horizontal="right"/>
    </xf>
    <xf numFmtId="212" fontId="4" fillId="0" borderId="0" xfId="2069" applyNumberFormat="1" applyFont="1" applyFill="1" applyBorder="1" applyAlignment="1">
      <alignment/>
    </xf>
    <xf numFmtId="5" fontId="4" fillId="0" borderId="0" xfId="2069" applyNumberFormat="1" applyFont="1" applyFill="1" applyBorder="1" applyAlignment="1">
      <alignment/>
    </xf>
    <xf numFmtId="212" fontId="4" fillId="0" borderId="0" xfId="2069" applyNumberFormat="1" applyFont="1" applyFill="1" applyAlignment="1">
      <alignment/>
    </xf>
    <xf numFmtId="164" fontId="4" fillId="0" borderId="0" xfId="2069" applyNumberFormat="1" applyFont="1" applyFill="1" applyAlignment="1">
      <alignment/>
    </xf>
    <xf numFmtId="0" fontId="8" fillId="0" borderId="0" xfId="0" applyFont="1" applyFill="1" applyAlignment="1">
      <alignment horizontal="left" vertical="top" wrapText="1"/>
    </xf>
    <xf numFmtId="215" fontId="107" fillId="10" borderId="34" xfId="2069" applyNumberFormat="1" applyFont="1" applyFill="1" applyBorder="1" applyAlignment="1">
      <alignment horizontal="center"/>
    </xf>
    <xf numFmtId="215" fontId="107" fillId="10" borderId="33" xfId="2069" applyNumberFormat="1" applyFont="1" applyFill="1" applyBorder="1" applyAlignment="1">
      <alignment horizontal="center"/>
    </xf>
    <xf numFmtId="186" fontId="8" fillId="0" borderId="0" xfId="0" applyNumberFormat="1" applyFont="1" applyFill="1" applyAlignment="1">
      <alignment/>
    </xf>
    <xf numFmtId="227" fontId="10" fillId="10" borderId="47" xfId="2029" applyNumberFormat="1" applyFont="1" applyFill="1" applyBorder="1" applyAlignment="1">
      <alignment horizontal="right"/>
      <protection/>
    </xf>
    <xf numFmtId="216" fontId="8" fillId="10" borderId="47" xfId="2031" applyNumberFormat="1" applyFont="1" applyFill="1" applyBorder="1" applyAlignment="1">
      <alignment horizontal="right"/>
      <protection/>
    </xf>
    <xf numFmtId="41" fontId="10" fillId="10" borderId="46" xfId="2031" applyNumberFormat="1" applyFont="1" applyFill="1" applyBorder="1" applyAlignment="1">
      <alignment horizontal="right"/>
      <protection/>
    </xf>
    <xf numFmtId="222" fontId="8" fillId="0" borderId="0" xfId="2055" applyNumberFormat="1" applyFont="1" applyFill="1" applyAlignment="1">
      <alignment/>
    </xf>
    <xf numFmtId="222" fontId="8" fillId="0" borderId="0" xfId="0" applyNumberFormat="1" applyFont="1" applyFill="1" applyAlignment="1">
      <alignment/>
    </xf>
    <xf numFmtId="165" fontId="8" fillId="0" borderId="0" xfId="0" applyNumberFormat="1" applyFont="1" applyFill="1" applyBorder="1" applyAlignment="1">
      <alignment/>
    </xf>
    <xf numFmtId="43" fontId="8" fillId="0" borderId="0" xfId="0" applyNumberFormat="1" applyFont="1" applyFill="1" applyBorder="1" applyAlignment="1">
      <alignment/>
    </xf>
    <xf numFmtId="5" fontId="8" fillId="0" borderId="47" xfId="1277" applyNumberFormat="1" applyFont="1" applyFill="1" applyBorder="1" applyAlignment="1">
      <alignment/>
    </xf>
    <xf numFmtId="164" fontId="8" fillId="0" borderId="46" xfId="2055" applyNumberFormat="1" applyFont="1" applyFill="1" applyBorder="1" applyAlignment="1">
      <alignment horizontal="right"/>
    </xf>
    <xf numFmtId="41" fontId="8" fillId="0" borderId="46" xfId="2031" applyNumberFormat="1" applyFont="1" applyFill="1" applyBorder="1" applyAlignment="1">
      <alignment horizontal="right"/>
      <protection/>
    </xf>
    <xf numFmtId="227" fontId="8" fillId="0" borderId="47" xfId="2029" applyNumberFormat="1" applyFont="1" applyFill="1" applyBorder="1" applyAlignment="1">
      <alignment horizontal="right"/>
      <protection/>
    </xf>
    <xf numFmtId="212" fontId="10" fillId="10" borderId="47" xfId="2055" applyNumberFormat="1" applyFont="1" applyFill="1" applyBorder="1" applyAlignment="1">
      <alignment horizontal="right"/>
    </xf>
    <xf numFmtId="212" fontId="10" fillId="10" borderId="46" xfId="2055" applyNumberFormat="1" applyFont="1" applyFill="1" applyBorder="1" applyAlignment="1">
      <alignment horizontal="right"/>
    </xf>
    <xf numFmtId="37" fontId="8" fillId="0" borderId="46" xfId="1277" applyNumberFormat="1" applyFont="1" applyFill="1" applyBorder="1" applyAlignment="1">
      <alignment/>
    </xf>
    <xf numFmtId="5" fontId="8" fillId="0" borderId="48" xfId="0" applyNumberFormat="1" applyFont="1" applyFill="1" applyBorder="1" applyAlignment="1">
      <alignment horizontal="center"/>
    </xf>
    <xf numFmtId="0" fontId="13" fillId="0" borderId="37" xfId="2033" applyFill="1" applyBorder="1">
      <alignment/>
      <protection/>
    </xf>
    <xf numFmtId="0" fontId="13" fillId="0" borderId="44" xfId="2033" applyFill="1" applyBorder="1">
      <alignment/>
      <protection/>
    </xf>
    <xf numFmtId="0" fontId="0" fillId="0" borderId="38" xfId="0" applyBorder="1" applyAlignment="1">
      <alignment/>
    </xf>
    <xf numFmtId="0" fontId="14" fillId="59" borderId="0" xfId="0" applyFont="1" applyFill="1" applyBorder="1" applyAlignment="1">
      <alignment/>
    </xf>
    <xf numFmtId="0" fontId="13" fillId="8" borderId="26" xfId="2129" applyFont="1" applyBorder="1" applyAlignment="1" quotePrefix="1">
      <alignment horizontal="left" vertical="top" wrapText="1" indent="1"/>
    </xf>
    <xf numFmtId="0" fontId="13" fillId="0" borderId="41" xfId="2033" applyFill="1" applyBorder="1">
      <alignment/>
      <protection/>
    </xf>
    <xf numFmtId="0" fontId="13" fillId="0" borderId="43" xfId="2033" applyFill="1" applyBorder="1">
      <alignment/>
      <protection/>
    </xf>
    <xf numFmtId="0" fontId="98" fillId="0" borderId="39" xfId="2033" applyFont="1" applyFill="1" applyBorder="1" applyAlignment="1">
      <alignment/>
      <protection/>
    </xf>
    <xf numFmtId="0" fontId="0" fillId="0" borderId="0" xfId="0" applyFont="1" applyBorder="1" applyAlignment="1">
      <alignment/>
    </xf>
    <xf numFmtId="0" fontId="98" fillId="0" borderId="39" xfId="2033" applyFont="1" applyFill="1" applyBorder="1" applyAlignment="1">
      <alignment horizontal="left" wrapText="1"/>
      <protection/>
    </xf>
    <xf numFmtId="0" fontId="0" fillId="0" borderId="39" xfId="0" applyBorder="1" applyAlignment="1">
      <alignment/>
    </xf>
    <xf numFmtId="0" fontId="2" fillId="0" borderId="43" xfId="0" applyFont="1" applyFill="1" applyBorder="1" applyAlignment="1">
      <alignment horizontal="center"/>
    </xf>
    <xf numFmtId="0" fontId="14" fillId="0" borderId="41" xfId="2033" applyFont="1" applyFill="1" applyBorder="1" applyAlignment="1">
      <alignment wrapText="1"/>
      <protection/>
    </xf>
    <xf numFmtId="0" fontId="0" fillId="0" borderId="0" xfId="2033" applyFont="1" applyFill="1" applyBorder="1" applyAlignment="1">
      <alignment horizontal="left"/>
      <protection/>
    </xf>
    <xf numFmtId="0" fontId="0" fillId="0" borderId="41" xfId="0" applyBorder="1" applyAlignment="1">
      <alignment/>
    </xf>
    <xf numFmtId="222" fontId="10" fillId="10" borderId="50" xfId="1299" applyNumberFormat="1" applyFont="1" applyFill="1" applyBorder="1" applyAlignment="1">
      <alignment horizontal="center"/>
    </xf>
    <xf numFmtId="166" fontId="8" fillId="0" borderId="33" xfId="1316" applyNumberFormat="1" applyFont="1" applyFill="1" applyBorder="1" applyAlignment="1">
      <alignment/>
    </xf>
    <xf numFmtId="165" fontId="8" fillId="0" borderId="33" xfId="1277" applyNumberFormat="1" applyFont="1" applyFill="1" applyBorder="1" applyAlignment="1">
      <alignment/>
    </xf>
    <xf numFmtId="165" fontId="8" fillId="0" borderId="2" xfId="1277" applyNumberFormat="1" applyFont="1" applyFill="1" applyBorder="1" applyAlignment="1">
      <alignment/>
    </xf>
    <xf numFmtId="165" fontId="10" fillId="0" borderId="32" xfId="1299" applyNumberFormat="1" applyFont="1" applyFill="1" applyBorder="1" applyAlignment="1">
      <alignment/>
    </xf>
    <xf numFmtId="166" fontId="10" fillId="0" borderId="51" xfId="1329" applyNumberFormat="1" applyFont="1" applyFill="1" applyBorder="1" applyAlignment="1">
      <alignment horizontal="center"/>
    </xf>
    <xf numFmtId="222" fontId="10" fillId="10" borderId="47" xfId="1299" applyNumberFormat="1" applyFont="1" applyFill="1" applyBorder="1" applyAlignment="1">
      <alignment horizontal="center"/>
    </xf>
    <xf numFmtId="223" fontId="8" fillId="0" borderId="0" xfId="2069" applyNumberFormat="1" applyFont="1" applyFill="1" applyAlignment="1">
      <alignment/>
    </xf>
    <xf numFmtId="213" fontId="10" fillId="10" borderId="48" xfId="1299" applyNumberFormat="1" applyFont="1" applyFill="1" applyBorder="1" applyAlignment="1">
      <alignment horizontal="center"/>
    </xf>
    <xf numFmtId="215" fontId="10" fillId="10" borderId="0" xfId="2069" applyNumberFormat="1" applyFont="1" applyFill="1" applyBorder="1" applyAlignment="1">
      <alignment horizontal="center"/>
    </xf>
    <xf numFmtId="215" fontId="10" fillId="10" borderId="34" xfId="2055" applyNumberFormat="1" applyFont="1" applyFill="1" applyBorder="1" applyAlignment="1">
      <alignment horizontal="center"/>
    </xf>
    <xf numFmtId="228" fontId="8" fillId="0" borderId="0" xfId="2069" applyNumberFormat="1" applyFont="1" applyFill="1" applyAlignment="1">
      <alignment/>
    </xf>
    <xf numFmtId="0" fontId="8" fillId="0" borderId="48" xfId="0" applyFont="1" applyFill="1" applyBorder="1" applyAlignment="1">
      <alignment horizontal="right"/>
    </xf>
    <xf numFmtId="212" fontId="8" fillId="0" borderId="47" xfId="2055" applyNumberFormat="1" applyFont="1" applyFill="1" applyBorder="1" applyAlignment="1">
      <alignment horizontal="right"/>
    </xf>
    <xf numFmtId="212" fontId="8" fillId="0" borderId="46" xfId="2055" applyNumberFormat="1" applyFont="1" applyFill="1" applyBorder="1" applyAlignment="1">
      <alignment horizontal="right"/>
    </xf>
    <xf numFmtId="0" fontId="99" fillId="0" borderId="34" xfId="2041" applyFont="1" applyBorder="1">
      <alignment/>
      <protection/>
    </xf>
    <xf numFmtId="0" fontId="108" fillId="0" borderId="0" xfId="0" applyFont="1" applyFill="1" applyAlignment="1">
      <alignment/>
    </xf>
    <xf numFmtId="211" fontId="8" fillId="0" borderId="0" xfId="0" applyNumberFormat="1" applyFont="1" applyFill="1" applyAlignment="1">
      <alignment vertical="top" wrapText="1"/>
    </xf>
    <xf numFmtId="5" fontId="10" fillId="10" borderId="47" xfId="1277" applyNumberFormat="1" applyFont="1" applyFill="1" applyBorder="1" applyAlignment="1">
      <alignment/>
    </xf>
    <xf numFmtId="211" fontId="10" fillId="10" borderId="48" xfId="2055" applyNumberFormat="1" applyFont="1" applyFill="1" applyBorder="1" applyAlignment="1">
      <alignment horizontal="center"/>
    </xf>
    <xf numFmtId="0" fontId="8" fillId="0" borderId="0" xfId="2041" applyFont="1" applyFill="1">
      <alignment/>
      <protection/>
    </xf>
    <xf numFmtId="0" fontId="8" fillId="0" borderId="0" xfId="2041" applyFont="1" applyFill="1" applyBorder="1">
      <alignment/>
      <protection/>
    </xf>
    <xf numFmtId="41" fontId="8" fillId="0" borderId="0" xfId="0" applyNumberFormat="1" applyFont="1" applyFill="1" applyBorder="1" applyAlignment="1">
      <alignment/>
    </xf>
    <xf numFmtId="0" fontId="10" fillId="0" borderId="0" xfId="0" applyFont="1" applyFill="1" applyAlignment="1">
      <alignment horizontal="left" vertical="top" wrapText="1"/>
    </xf>
    <xf numFmtId="0" fontId="11" fillId="0" borderId="0" xfId="0" applyFont="1" applyFill="1" applyBorder="1" applyAlignment="1">
      <alignment/>
    </xf>
    <xf numFmtId="37" fontId="11" fillId="0" borderId="47" xfId="1277" applyNumberFormat="1" applyFont="1" applyFill="1" applyBorder="1" applyAlignment="1">
      <alignment/>
    </xf>
    <xf numFmtId="0" fontId="109" fillId="0" borderId="0" xfId="0" applyFont="1" applyFill="1" applyAlignment="1">
      <alignment/>
    </xf>
    <xf numFmtId="0" fontId="108" fillId="0" borderId="0" xfId="2041" applyFont="1">
      <alignment/>
      <protection/>
    </xf>
    <xf numFmtId="0" fontId="39" fillId="0" borderId="0" xfId="0" applyFont="1" applyFill="1" applyAlignment="1">
      <alignment/>
    </xf>
    <xf numFmtId="217" fontId="4" fillId="0" borderId="0" xfId="2069" applyNumberFormat="1" applyFont="1" applyFill="1" applyAlignment="1">
      <alignment/>
    </xf>
    <xf numFmtId="221" fontId="4" fillId="0" borderId="0" xfId="2041" applyNumberFormat="1" applyFont="1">
      <alignment/>
      <protection/>
    </xf>
    <xf numFmtId="0" fontId="10" fillId="0" borderId="0" xfId="0" applyFont="1" applyFill="1" applyAlignment="1">
      <alignment horizontal="left" vertical="top"/>
    </xf>
    <xf numFmtId="42" fontId="8" fillId="0" borderId="47" xfId="1301" applyNumberFormat="1" applyFont="1" applyFill="1" applyBorder="1" applyAlignment="1">
      <alignment/>
    </xf>
    <xf numFmtId="37" fontId="8" fillId="0" borderId="47" xfId="1301" applyNumberFormat="1" applyFont="1" applyFill="1" applyBorder="1" applyAlignment="1">
      <alignment/>
    </xf>
    <xf numFmtId="224" fontId="8" fillId="0" borderId="47" xfId="1301" applyNumberFormat="1" applyFont="1" applyFill="1" applyBorder="1" applyAlignment="1">
      <alignment/>
    </xf>
    <xf numFmtId="225" fontId="8" fillId="0" borderId="47" xfId="1301" applyNumberFormat="1" applyFont="1" applyFill="1" applyBorder="1" applyAlignment="1">
      <alignment/>
    </xf>
    <xf numFmtId="225" fontId="8" fillId="0" borderId="46" xfId="1301" applyNumberFormat="1" applyFont="1" applyFill="1" applyBorder="1" applyAlignment="1">
      <alignment/>
    </xf>
    <xf numFmtId="37" fontId="8" fillId="0" borderId="35" xfId="2036" applyNumberFormat="1" applyFont="1" applyFill="1" applyBorder="1">
      <alignment/>
      <protection/>
    </xf>
    <xf numFmtId="37" fontId="8" fillId="0" borderId="34" xfId="2036" applyNumberFormat="1" applyFont="1" applyFill="1" applyBorder="1">
      <alignment/>
      <protection/>
    </xf>
    <xf numFmtId="37" fontId="8" fillId="0" borderId="47" xfId="1302" applyNumberFormat="1" applyFont="1" applyFill="1" applyBorder="1" applyAlignment="1">
      <alignment/>
    </xf>
    <xf numFmtId="5" fontId="8" fillId="0" borderId="47" xfId="1302" applyNumberFormat="1" applyFont="1" applyFill="1" applyBorder="1" applyAlignment="1">
      <alignment/>
    </xf>
    <xf numFmtId="211" fontId="8" fillId="0" borderId="0" xfId="0" applyNumberFormat="1" applyFont="1" applyFill="1" applyAlignment="1">
      <alignment vertical="top"/>
    </xf>
    <xf numFmtId="0" fontId="8" fillId="0" borderId="0" xfId="0" applyFont="1" applyFill="1" applyAlignment="1">
      <alignment vertical="top"/>
    </xf>
    <xf numFmtId="42" fontId="8" fillId="0" borderId="47" xfId="1303" applyNumberFormat="1" applyFont="1" applyFill="1" applyBorder="1" applyAlignment="1">
      <alignment/>
    </xf>
    <xf numFmtId="37" fontId="8" fillId="0" borderId="47" xfId="1303" applyNumberFormat="1" applyFont="1" applyFill="1" applyBorder="1" applyAlignment="1">
      <alignment/>
    </xf>
    <xf numFmtId="225" fontId="8" fillId="0" borderId="47" xfId="1303" applyNumberFormat="1" applyFont="1" applyFill="1" applyBorder="1" applyAlignment="1">
      <alignment/>
    </xf>
    <xf numFmtId="225" fontId="8" fillId="0" borderId="46" xfId="1303" applyNumberFormat="1" applyFont="1" applyFill="1" applyBorder="1" applyAlignment="1">
      <alignment/>
    </xf>
    <xf numFmtId="220" fontId="10" fillId="0" borderId="0" xfId="1277" applyNumberFormat="1" applyFont="1" applyFill="1" applyBorder="1" applyAlignment="1">
      <alignment vertical="top"/>
    </xf>
    <xf numFmtId="220" fontId="8" fillId="0" borderId="0" xfId="1277" applyNumberFormat="1" applyFont="1" applyFill="1" applyBorder="1" applyAlignment="1">
      <alignment vertical="top"/>
    </xf>
    <xf numFmtId="211" fontId="8" fillId="0" borderId="0" xfId="0" applyNumberFormat="1" applyFont="1" applyFill="1" applyBorder="1" applyAlignment="1">
      <alignment vertical="top"/>
    </xf>
    <xf numFmtId="211" fontId="10" fillId="0" borderId="0" xfId="2069" applyNumberFormat="1" applyFont="1" applyFill="1" applyBorder="1" applyAlignment="1">
      <alignment vertical="top"/>
    </xf>
    <xf numFmtId="0" fontId="10" fillId="0" borderId="0" xfId="0" applyNumberFormat="1" applyFont="1" applyFill="1" applyBorder="1" applyAlignment="1">
      <alignment vertical="top"/>
    </xf>
    <xf numFmtId="41" fontId="8" fillId="0" borderId="0" xfId="0" applyNumberFormat="1" applyFont="1" applyFill="1" applyBorder="1" applyAlignment="1">
      <alignment vertical="top"/>
    </xf>
    <xf numFmtId="211" fontId="2" fillId="0" borderId="0" xfId="0" applyNumberFormat="1" applyFont="1" applyFill="1" applyBorder="1" applyAlignment="1">
      <alignment/>
    </xf>
    <xf numFmtId="5" fontId="8" fillId="0" borderId="47" xfId="1289" applyNumberFormat="1" applyFont="1" applyFill="1" applyBorder="1" applyAlignment="1">
      <alignment/>
    </xf>
    <xf numFmtId="225" fontId="8" fillId="0" borderId="47" xfId="1289" applyNumberFormat="1" applyFont="1" applyFill="1" applyBorder="1" applyAlignment="1">
      <alignment/>
    </xf>
    <xf numFmtId="221" fontId="8" fillId="0" borderId="47" xfId="2059" applyNumberFormat="1" applyFont="1" applyFill="1" applyBorder="1" applyAlignment="1">
      <alignment/>
    </xf>
    <xf numFmtId="217" fontId="8" fillId="0" borderId="0" xfId="2069" applyNumberFormat="1" applyFont="1" applyFill="1" applyAlignment="1">
      <alignment/>
    </xf>
    <xf numFmtId="5" fontId="8" fillId="0" borderId="48" xfId="1277" applyNumberFormat="1" applyFont="1" applyFill="1" applyBorder="1" applyAlignment="1">
      <alignment/>
    </xf>
    <xf numFmtId="5" fontId="10" fillId="10" borderId="48" xfId="1277" applyNumberFormat="1" applyFont="1" applyFill="1" applyBorder="1" applyAlignment="1">
      <alignment/>
    </xf>
    <xf numFmtId="225" fontId="8" fillId="0" borderId="0" xfId="2069" applyNumberFormat="1" applyFont="1" applyFill="1" applyAlignment="1">
      <alignment/>
    </xf>
    <xf numFmtId="0" fontId="9" fillId="0" borderId="0" xfId="2020" applyFont="1" applyFill="1">
      <alignment/>
      <protection/>
    </xf>
    <xf numFmtId="0" fontId="9" fillId="0" borderId="0" xfId="2020" applyFont="1" applyFill="1" applyAlignment="1">
      <alignment horizontal="center"/>
      <protection/>
    </xf>
    <xf numFmtId="229" fontId="8" fillId="0" borderId="47" xfId="2029" applyNumberFormat="1" applyFont="1" applyFill="1" applyBorder="1" applyAlignment="1">
      <alignment horizontal="right"/>
      <protection/>
    </xf>
    <xf numFmtId="0" fontId="10" fillId="0" borderId="0" xfId="0" applyFont="1" applyFill="1" applyAlignment="1">
      <alignment vertical="top" wrapText="1"/>
    </xf>
    <xf numFmtId="0" fontId="10" fillId="0" borderId="0" xfId="0" applyFont="1" applyAlignment="1">
      <alignment wrapText="1"/>
    </xf>
    <xf numFmtId="225" fontId="8" fillId="0" borderId="0" xfId="0" applyNumberFormat="1" applyFont="1" applyFill="1" applyAlignment="1">
      <alignment/>
    </xf>
    <xf numFmtId="0" fontId="8" fillId="0" borderId="0" xfId="2020" applyNumberFormat="1" applyFont="1" applyFill="1" applyAlignment="1">
      <alignment horizontal="center"/>
      <protection/>
    </xf>
    <xf numFmtId="0" fontId="8" fillId="0" borderId="0" xfId="2020" applyNumberFormat="1" applyFont="1" applyFill="1">
      <alignment/>
      <protection/>
    </xf>
    <xf numFmtId="0" fontId="11" fillId="0" borderId="0" xfId="2020" applyFont="1" applyFill="1">
      <alignment/>
      <protection/>
    </xf>
    <xf numFmtId="0" fontId="95" fillId="0" borderId="0" xfId="2020" applyNumberFormat="1" applyFont="1" applyFill="1" applyBorder="1" applyAlignment="1">
      <alignment horizontal="center"/>
      <protection/>
    </xf>
    <xf numFmtId="0" fontId="94" fillId="0" borderId="0" xfId="2020" applyNumberFormat="1" applyFont="1" applyFill="1" applyBorder="1" applyAlignment="1">
      <alignment horizontal="center"/>
      <protection/>
    </xf>
    <xf numFmtId="43" fontId="8" fillId="0" borderId="0" xfId="2020" applyNumberFormat="1" applyFont="1" applyFill="1" applyBorder="1" applyAlignment="1">
      <alignment horizontal="right"/>
      <protection/>
    </xf>
    <xf numFmtId="0" fontId="95" fillId="0" borderId="0" xfId="2020" applyNumberFormat="1" applyFont="1" applyFill="1" applyBorder="1" applyAlignment="1">
      <alignment horizontal="left"/>
      <protection/>
    </xf>
    <xf numFmtId="0" fontId="8" fillId="0" borderId="0" xfId="2020" applyNumberFormat="1" applyFont="1" applyFill="1" applyAlignment="1">
      <alignment horizontal="left" indent="2"/>
      <protection/>
    </xf>
    <xf numFmtId="43" fontId="8" fillId="0" borderId="0" xfId="1309" applyNumberFormat="1" applyFont="1" applyFill="1" applyBorder="1" applyAlignment="1" quotePrefix="1">
      <alignment horizontal="right"/>
    </xf>
    <xf numFmtId="219" fontId="9" fillId="0" borderId="0" xfId="2020" applyNumberFormat="1" applyFont="1" applyFill="1">
      <alignment/>
      <protection/>
    </xf>
    <xf numFmtId="43" fontId="8" fillId="0" borderId="0" xfId="1305" applyNumberFormat="1" applyFont="1" applyFill="1" applyBorder="1" applyAlignment="1" quotePrefix="1">
      <alignment horizontal="right"/>
    </xf>
    <xf numFmtId="0" fontId="8" fillId="0" borderId="0" xfId="2020" applyNumberFormat="1" applyFont="1" applyFill="1" applyAlignment="1">
      <alignment horizontal="left" indent="3"/>
      <protection/>
    </xf>
    <xf numFmtId="43" fontId="8" fillId="0" borderId="16" xfId="1337" applyNumberFormat="1" applyFont="1" applyFill="1" applyBorder="1" applyAlignment="1">
      <alignment horizontal="center"/>
    </xf>
    <xf numFmtId="43" fontId="8" fillId="0" borderId="52" xfId="2020" applyNumberFormat="1" applyFont="1" applyFill="1" applyBorder="1" applyAlignment="1">
      <alignment horizontal="right"/>
      <protection/>
    </xf>
    <xf numFmtId="0" fontId="2" fillId="0" borderId="0" xfId="2020" applyFont="1" applyFill="1" applyAlignment="1">
      <alignment horizontal="left" vertical="top" wrapText="1"/>
      <protection/>
    </xf>
    <xf numFmtId="0" fontId="2" fillId="0" borderId="0" xfId="2020" applyFont="1" applyFill="1" applyBorder="1" applyAlignment="1">
      <alignment horizontal="left" vertical="top" wrapText="1"/>
      <protection/>
    </xf>
    <xf numFmtId="0" fontId="2" fillId="0" borderId="0" xfId="2020" applyFont="1" applyFill="1" applyAlignment="1">
      <alignment vertical="top" wrapText="1"/>
      <protection/>
    </xf>
    <xf numFmtId="0" fontId="110" fillId="0" borderId="0" xfId="0" applyFont="1" applyAlignment="1">
      <alignment/>
    </xf>
    <xf numFmtId="0" fontId="111" fillId="0" borderId="0" xfId="2041" applyFont="1">
      <alignment/>
      <protection/>
    </xf>
    <xf numFmtId="0" fontId="112" fillId="0" borderId="0" xfId="2041" applyFont="1">
      <alignment/>
      <protection/>
    </xf>
    <xf numFmtId="0" fontId="10" fillId="0" borderId="48" xfId="2041" applyFont="1" applyBorder="1">
      <alignment/>
      <protection/>
    </xf>
    <xf numFmtId="0" fontId="112" fillId="0" borderId="34" xfId="2041" applyFont="1" applyBorder="1">
      <alignment/>
      <protection/>
    </xf>
    <xf numFmtId="0" fontId="113" fillId="0" borderId="0" xfId="2041" applyFont="1">
      <alignment/>
      <protection/>
    </xf>
    <xf numFmtId="0" fontId="8" fillId="0" borderId="47" xfId="2041" applyFont="1" applyBorder="1">
      <alignment/>
      <protection/>
    </xf>
    <xf numFmtId="0" fontId="10" fillId="0" borderId="34" xfId="2041" applyNumberFormat="1" applyFont="1" applyBorder="1">
      <alignment/>
      <protection/>
    </xf>
    <xf numFmtId="0" fontId="8" fillId="0" borderId="34" xfId="2041" applyNumberFormat="1" applyFont="1" applyBorder="1">
      <alignment/>
      <protection/>
    </xf>
    <xf numFmtId="0" fontId="8" fillId="0" borderId="34" xfId="2041" applyNumberFormat="1" applyFont="1" applyBorder="1" applyAlignment="1">
      <alignment wrapText="1"/>
      <protection/>
    </xf>
    <xf numFmtId="0" fontId="8" fillId="0" borderId="34" xfId="2041" applyNumberFormat="1" applyFont="1" applyFill="1" applyBorder="1">
      <alignment/>
      <protection/>
    </xf>
    <xf numFmtId="0" fontId="111" fillId="0" borderId="0" xfId="2041" applyFont="1" applyFill="1">
      <alignment/>
      <protection/>
    </xf>
    <xf numFmtId="0" fontId="10" fillId="0" borderId="35" xfId="2041" applyNumberFormat="1" applyFont="1" applyBorder="1">
      <alignment/>
      <protection/>
    </xf>
    <xf numFmtId="0" fontId="10" fillId="0" borderId="0" xfId="2041" applyFont="1" applyFill="1">
      <alignment/>
      <protection/>
    </xf>
    <xf numFmtId="0" fontId="8" fillId="0" borderId="0" xfId="2041" applyFont="1">
      <alignment/>
      <protection/>
    </xf>
    <xf numFmtId="0" fontId="0" fillId="0" borderId="37" xfId="2033" applyFont="1" applyFill="1" applyBorder="1" applyAlignment="1">
      <alignment horizontal="center" wrapText="1"/>
      <protection/>
    </xf>
    <xf numFmtId="0" fontId="0" fillId="0" borderId="38" xfId="2033" applyFont="1" applyFill="1" applyBorder="1" applyAlignment="1">
      <alignment horizontal="center" wrapText="1"/>
      <protection/>
    </xf>
    <xf numFmtId="0" fontId="105" fillId="0" borderId="37" xfId="2033" applyFont="1" applyFill="1" applyBorder="1" applyAlignment="1">
      <alignment horizontal="center" wrapText="1"/>
      <protection/>
    </xf>
    <xf numFmtId="0" fontId="105" fillId="0" borderId="44" xfId="2033" applyFont="1" applyFill="1" applyBorder="1" applyAlignment="1">
      <alignment horizontal="center" wrapText="1"/>
      <protection/>
    </xf>
    <xf numFmtId="0" fontId="105" fillId="0" borderId="38" xfId="2033" applyFont="1" applyFill="1" applyBorder="1" applyAlignment="1">
      <alignment horizontal="center" wrapText="1"/>
      <protection/>
    </xf>
    <xf numFmtId="0" fontId="106" fillId="0" borderId="44" xfId="2033" applyFont="1" applyFill="1" applyBorder="1" applyAlignment="1">
      <alignment horizontal="center" wrapText="1"/>
      <protection/>
    </xf>
    <xf numFmtId="0" fontId="106" fillId="0" borderId="0" xfId="2033" applyFont="1" applyFill="1" applyBorder="1" applyAlignment="1">
      <alignment horizontal="center" wrapText="1"/>
      <protection/>
    </xf>
    <xf numFmtId="0" fontId="106" fillId="0" borderId="37" xfId="2033" applyFont="1" applyFill="1" applyBorder="1" applyAlignment="1">
      <alignment horizontal="center"/>
      <protection/>
    </xf>
    <xf numFmtId="0" fontId="106" fillId="0" borderId="44" xfId="2033" applyFont="1" applyFill="1" applyBorder="1" applyAlignment="1">
      <alignment horizontal="center"/>
      <protection/>
    </xf>
    <xf numFmtId="0" fontId="106" fillId="0" borderId="39" xfId="2033" applyFont="1" applyFill="1" applyBorder="1" applyAlignment="1">
      <alignment horizontal="center"/>
      <protection/>
    </xf>
    <xf numFmtId="0" fontId="106" fillId="0" borderId="0" xfId="2033" applyFont="1" applyFill="1" applyBorder="1" applyAlignment="1">
      <alignment horizontal="center"/>
      <protection/>
    </xf>
    <xf numFmtId="0" fontId="8" fillId="0" borderId="0" xfId="0" applyFont="1" applyFill="1" applyAlignment="1">
      <alignment horizontal="center"/>
    </xf>
    <xf numFmtId="0" fontId="8" fillId="0" borderId="40" xfId="0" applyFont="1" applyFill="1" applyBorder="1" applyAlignment="1">
      <alignment horizontal="center"/>
    </xf>
    <xf numFmtId="0" fontId="98" fillId="0" borderId="0" xfId="2033" applyFont="1" applyFill="1" applyAlignment="1">
      <alignment horizontal="center" wrapText="1"/>
      <protection/>
    </xf>
    <xf numFmtId="0" fontId="98" fillId="0" borderId="40" xfId="2033" applyFont="1" applyFill="1" applyBorder="1" applyAlignment="1">
      <alignment horizontal="center" wrapText="1"/>
      <protection/>
    </xf>
    <xf numFmtId="0" fontId="8" fillId="0" borderId="49" xfId="0" applyFont="1" applyFill="1" applyBorder="1" applyAlignment="1">
      <alignment horizontal="center" wrapText="1"/>
    </xf>
    <xf numFmtId="0" fontId="8" fillId="0" borderId="16" xfId="0" applyFont="1" applyFill="1" applyBorder="1" applyAlignment="1">
      <alignment horizontal="center" wrapText="1"/>
    </xf>
    <xf numFmtId="0" fontId="8" fillId="0" borderId="25" xfId="0" applyFont="1" applyFill="1" applyBorder="1" applyAlignment="1">
      <alignment horizontal="center" wrapText="1"/>
    </xf>
    <xf numFmtId="0" fontId="10" fillId="0" borderId="0" xfId="0" applyFont="1" applyFill="1" applyAlignment="1">
      <alignment horizontal="center"/>
    </xf>
    <xf numFmtId="0" fontId="10" fillId="0" borderId="0" xfId="0" applyFont="1" applyFill="1" applyAlignment="1" quotePrefix="1">
      <alignment horizontal="center"/>
    </xf>
    <xf numFmtId="0" fontId="8" fillId="0" borderId="17" xfId="0" applyFont="1" applyFill="1" applyBorder="1" applyAlignment="1">
      <alignment horizontal="center" wrapText="1"/>
    </xf>
    <xf numFmtId="0" fontId="11" fillId="0" borderId="32" xfId="0" applyFont="1" applyFill="1" applyBorder="1" applyAlignment="1">
      <alignment wrapText="1"/>
    </xf>
    <xf numFmtId="0" fontId="11" fillId="0" borderId="25" xfId="0" applyFont="1" applyFill="1" applyBorder="1" applyAlignment="1">
      <alignment horizontal="center" wrapText="1"/>
    </xf>
    <xf numFmtId="0" fontId="8" fillId="0" borderId="31" xfId="0" applyFont="1" applyFill="1" applyBorder="1" applyAlignment="1">
      <alignment horizontal="center" wrapText="1"/>
    </xf>
    <xf numFmtId="0" fontId="8" fillId="0" borderId="32" xfId="0" applyFont="1" applyFill="1" applyBorder="1" applyAlignment="1">
      <alignment horizontal="center" wrapText="1"/>
    </xf>
    <xf numFmtId="0" fontId="10" fillId="0" borderId="0" xfId="0" applyFont="1" applyFill="1" applyBorder="1" applyAlignment="1">
      <alignment horizontal="left" vertical="top" wrapText="1"/>
    </xf>
    <xf numFmtId="0" fontId="99" fillId="0" borderId="0" xfId="0" applyFont="1" applyFill="1" applyAlignment="1">
      <alignment horizontal="center"/>
    </xf>
    <xf numFmtId="211" fontId="8" fillId="0" borderId="49" xfId="0" applyNumberFormat="1" applyFont="1" applyFill="1" applyBorder="1" applyAlignment="1">
      <alignment horizontal="center" wrapText="1"/>
    </xf>
    <xf numFmtId="211" fontId="8" fillId="0" borderId="25" xfId="0" applyNumberFormat="1" applyFont="1" applyFill="1" applyBorder="1" applyAlignment="1">
      <alignment horizontal="center" wrapText="1"/>
    </xf>
    <xf numFmtId="211" fontId="8" fillId="0" borderId="16" xfId="0" applyNumberFormat="1" applyFont="1" applyFill="1" applyBorder="1" applyAlignment="1">
      <alignment horizontal="center" wrapText="1"/>
    </xf>
    <xf numFmtId="0" fontId="10" fillId="0" borderId="0" xfId="0" applyFont="1" applyFill="1" applyAlignment="1">
      <alignment horizontal="left" vertical="top" wrapText="1"/>
    </xf>
    <xf numFmtId="211" fontId="10" fillId="0" borderId="0" xfId="0" applyNumberFormat="1" applyFont="1" applyFill="1" applyAlignment="1">
      <alignment horizontal="center"/>
    </xf>
    <xf numFmtId="0" fontId="10" fillId="0" borderId="0" xfId="0" applyFont="1" applyAlignment="1">
      <alignment horizontal="left" wrapText="1"/>
    </xf>
    <xf numFmtId="0" fontId="10" fillId="0" borderId="0" xfId="0" applyFont="1" applyFill="1" applyAlignment="1">
      <alignment vertical="top" wrapText="1"/>
    </xf>
    <xf numFmtId="0" fontId="8" fillId="0" borderId="0" xfId="0" applyFont="1" applyFill="1" applyAlignment="1">
      <alignment vertical="top" wrapText="1"/>
    </xf>
    <xf numFmtId="211" fontId="8" fillId="0" borderId="0" xfId="0" applyNumberFormat="1" applyFont="1" applyFill="1" applyAlignment="1">
      <alignment horizontal="center"/>
    </xf>
    <xf numFmtId="0" fontId="10" fillId="0" borderId="0" xfId="0" applyFont="1" applyFill="1" applyAlignment="1">
      <alignment horizontal="left" vertical="top"/>
    </xf>
    <xf numFmtId="211" fontId="8" fillId="0" borderId="32" xfId="0" applyNumberFormat="1" applyFont="1" applyFill="1" applyBorder="1" applyAlignment="1">
      <alignment horizontal="center" wrapText="1"/>
    </xf>
    <xf numFmtId="0" fontId="10" fillId="0" borderId="0" xfId="0" applyFont="1" applyAlignment="1">
      <alignment horizontal="left" vertical="top" wrapText="1"/>
    </xf>
    <xf numFmtId="211" fontId="8" fillId="0" borderId="25" xfId="0" applyNumberFormat="1" applyFont="1" applyBorder="1" applyAlignment="1">
      <alignment horizontal="center" wrapText="1"/>
    </xf>
    <xf numFmtId="0" fontId="10" fillId="0" borderId="0" xfId="0" applyFont="1" applyFill="1" applyAlignment="1" applyProtection="1">
      <alignment horizontal="center" wrapText="1"/>
      <protection hidden="1"/>
    </xf>
    <xf numFmtId="0" fontId="2" fillId="0" borderId="0" xfId="2020" applyFont="1" applyFill="1" applyAlignment="1">
      <alignment horizontal="left" vertical="top" wrapText="1"/>
      <protection/>
    </xf>
    <xf numFmtId="0" fontId="8" fillId="0" borderId="0" xfId="2020" applyNumberFormat="1" applyFont="1" applyFill="1" applyAlignment="1">
      <alignment horizontal="center"/>
      <protection/>
    </xf>
    <xf numFmtId="0" fontId="94" fillId="0" borderId="0" xfId="2020" applyNumberFormat="1" applyFont="1" applyFill="1" applyBorder="1" applyAlignment="1">
      <alignment horizontal="center" wrapText="1"/>
      <protection/>
    </xf>
  </cellXfs>
  <cellStyles count="2356">
    <cellStyle name="Normal" xfId="0"/>
    <cellStyle name="_2008 Prelim Outlook" xfId="15"/>
    <cellStyle name="_2008 Prelim Outlook_1" xfId="16"/>
    <cellStyle name="_2008 Prelim Outlook_1_AP_2008 First Look_0607" xfId="17"/>
    <cellStyle name="_2008 Prelim Outlook_1_AP_2008 First Look_0607(Jun25)RV" xfId="18"/>
    <cellStyle name="_2008 Prelim Outlook_1_AP_2008 Fist Look_0607" xfId="19"/>
    <cellStyle name="_2008 Prelim Outlook_1_Mina Part" xfId="20"/>
    <cellStyle name="_2008 Prelim Outlook_15.R&amp;D" xfId="21"/>
    <cellStyle name="_2008 Prelim Outlook_AsPac-Budget Pres S Binder Reg Summary_2008B" xfId="22"/>
    <cellStyle name="_2008 Prelim Outlook_AsPac-Budget Pres S Binder Reg Summary_2008B(1to30)" xfId="23"/>
    <cellStyle name="_2008 Prelim Outlook_AsPac-Budget Pres S Binder Reg Summary_2008B(31to60)" xfId="24"/>
    <cellStyle name="_2008 Prelim Outlook_Bridges_for SB deck" xfId="25"/>
    <cellStyle name="_2008 Prelim Outlook_Great for MT" xfId="26"/>
    <cellStyle name="_2008 Prelim Outlook_June Buz Review Deck Part III" xfId="27"/>
    <cellStyle name="_2008 Prelim Outlook_June Buz Review Deck Part III backup" xfId="28"/>
    <cellStyle name="_2008 Prelim Outlook_June Buz Review Deck Part III backup_15.R&amp;D" xfId="29"/>
    <cellStyle name="_2008 Prelim Outlook_June Buz Review Deck Part III backup_AsPac-Budget Pres S Binder Reg Summary_2008B" xfId="30"/>
    <cellStyle name="_2008 Prelim Outlook_June Buz Review Deck Part III backup_AsPac-Budget Pres S Binder Reg Summary_2008B(1to30)" xfId="31"/>
    <cellStyle name="_2008 Prelim Outlook_June Buz Review Deck Part III backup_AsPac-Budget Pres S Binder Reg Summary_2008B(31to60)" xfId="32"/>
    <cellStyle name="_2008 Prelim Outlook_June Buz Review Deck Part III backup_Bridges_for SB deck" xfId="33"/>
    <cellStyle name="_2008 Prelim Outlook_June Buz Review Deck Part III backup_Great for MT" xfId="34"/>
    <cellStyle name="_2008 Prelim Outlook_June Buz Review Deck Part III backup_PTI Slide" xfId="35"/>
    <cellStyle name="_2008 Prelim Outlook_June Buz Review Deck Part III backup_Px" xfId="36"/>
    <cellStyle name="_2008 Prelim Outlook_June Buz Review Deck Part III backup_Slide8" xfId="37"/>
    <cellStyle name="_2008 Prelim Outlook_June Buz Review Deck Part III_15.R&amp;D" xfId="38"/>
    <cellStyle name="_2008 Prelim Outlook_June Buz Review Deck Part III_AsPac-Budget Pres S Binder Reg Summary_2008B" xfId="39"/>
    <cellStyle name="_2008 Prelim Outlook_June Buz Review Deck Part III_AsPac-Budget Pres S Binder Reg Summary_2008B(1to30)" xfId="40"/>
    <cellStyle name="_2008 Prelim Outlook_June Buz Review Deck Part III_AsPac-Budget Pres S Binder Reg Summary_2008B(31to60)" xfId="41"/>
    <cellStyle name="_2008 Prelim Outlook_June Buz Review Deck Part III_Bridges_for SB deck" xfId="42"/>
    <cellStyle name="_2008 Prelim Outlook_June Buz Review Deck Part III_Great for MT" xfId="43"/>
    <cellStyle name="_2008 Prelim Outlook_June Buz Review Deck Part III_PTI Slide" xfId="44"/>
    <cellStyle name="_2008 Prelim Outlook_June Buz Review Deck Part III_Px" xfId="45"/>
    <cellStyle name="_2008 Prelim Outlook_June Buz Review Deck Part III_Slide8" xfId="46"/>
    <cellStyle name="_2008 Prelim Outlook_PTI Slide" xfId="47"/>
    <cellStyle name="_2008 Prelim Outlook_Px" xfId="48"/>
    <cellStyle name="_2008 Prelim Outlook_Slide8" xfId="49"/>
    <cellStyle name="_AP_Headcount NMC" xfId="50"/>
    <cellStyle name="_AP_Headcount NMC_15.R&amp;D" xfId="51"/>
    <cellStyle name="_AP_Headcount NMC_AsPac-Budget deck 2008" xfId="52"/>
    <cellStyle name="_AP_Headcount NMC_AsPac-Budget Pres S Binder Reg Summary_2008B" xfId="53"/>
    <cellStyle name="_AP_Headcount NMC_AsPac-Budget Pres S Binder Reg Summary_2008B(1to30)" xfId="54"/>
    <cellStyle name="_AP_Headcount NMC_AsPac-Budget Pres S Binder Reg Summary_2008B(31to60)" xfId="55"/>
    <cellStyle name="_AP_Headcount NMC_Bridges_for SB deck" xfId="56"/>
    <cellStyle name="_AP_Headcount NMC_Great for MT" xfId="57"/>
    <cellStyle name="_AP_Headcount NMC_PTI Slide" xfId="58"/>
    <cellStyle name="_AP_Headcount NMC_Px" xfId="59"/>
    <cellStyle name="_AP_Headcount NMC_Slide8" xfId="60"/>
    <cellStyle name="_AP_Monthly Biz Review_0607" xfId="61"/>
    <cellStyle name="_AP_Monthly Biz Review_0607_15.R&amp;D" xfId="62"/>
    <cellStyle name="_AP_Monthly Biz Review_0607_AsPac-Budget Pres S Binder Reg Summary_2008B" xfId="63"/>
    <cellStyle name="_AP_Monthly Biz Review_0607_AsPac-Budget Pres S Binder Reg Summary_2008B(1to30)" xfId="64"/>
    <cellStyle name="_AP_Monthly Biz Review_0607_AsPac-Budget Pres S Binder Reg Summary_2008B(31to60)" xfId="65"/>
    <cellStyle name="_AP_Monthly Biz Review_0607_Bridges_for SB deck" xfId="66"/>
    <cellStyle name="_AP_Monthly Biz Review_0607_Great for MT" xfId="67"/>
    <cellStyle name="_AP_Monthly Biz Review_0607_PTI Slide" xfId="68"/>
    <cellStyle name="_AP_Monthly Biz Review_0607_Px" xfId="69"/>
    <cellStyle name="_AP_Monthly Biz Review_0607_Slide8" xfId="70"/>
    <cellStyle name="_AP_Monthly Biz Review_0906" xfId="71"/>
    <cellStyle name="_AP_Monthly Biz Review_0906_15.R&amp;D" xfId="72"/>
    <cellStyle name="_AP_Monthly Biz Review_0906_AsPac-Budget Pres S Binder Reg Summary_2008B" xfId="73"/>
    <cellStyle name="_AP_Monthly Biz Review_0906_AsPac-Budget Pres S Binder Reg Summary_2008B(1to30)" xfId="74"/>
    <cellStyle name="_AP_Monthly Biz Review_0906_AsPac-Budget Pres S Binder Reg Summary_2008B(31to60)" xfId="75"/>
    <cellStyle name="_AP_Monthly Biz Review_0906_Bridge(Aug YTD to Sep Pro)" xfId="76"/>
    <cellStyle name="_AP_Monthly Biz Review_0906_Bridge(Aug YTD to Sep Pro)_15.R&amp;D" xfId="77"/>
    <cellStyle name="_AP_Monthly Biz Review_0906_Bridge(Aug YTD to Sep Pro)_AsPac-Budget Pres S Binder Reg Summary_2008B" xfId="78"/>
    <cellStyle name="_AP_Monthly Biz Review_0906_Bridge(Aug YTD to Sep Pro)_AsPac-Budget Pres S Binder Reg Summary_2008B(1to30)" xfId="79"/>
    <cellStyle name="_AP_Monthly Biz Review_0906_Bridge(Aug YTD to Sep Pro)_AsPac-Budget Pres S Binder Reg Summary_2008B(31to60)" xfId="80"/>
    <cellStyle name="_AP_Monthly Biz Review_0906_Bridge(Aug YTD to Sep Pro)_Bridges_for SB deck" xfId="81"/>
    <cellStyle name="_AP_Monthly Biz Review_0906_Bridge(Aug YTD to Sep Pro)_Great for MT" xfId="82"/>
    <cellStyle name="_AP_Monthly Biz Review_0906_Bridge(Aug YTD to Sep Pro)_PTI Slide" xfId="83"/>
    <cellStyle name="_AP_Monthly Biz Review_0906_Bridge(Aug YTD to Sep Pro)_Px" xfId="84"/>
    <cellStyle name="_AP_Monthly Biz Review_0906_Bridge(Aug YTD to Sep Pro)_Slide8" xfId="85"/>
    <cellStyle name="_AP_Monthly Biz Review_0906_Bridge_Jun Proj to Sep Proj_0907" xfId="86"/>
    <cellStyle name="_AP_Monthly Biz Review_0906_Bridges_for SB deck" xfId="87"/>
    <cellStyle name="_AP_Monthly Biz Review_0906_Great for MT" xfId="88"/>
    <cellStyle name="_AP_Monthly Biz Review_0906_PTI Slide" xfId="89"/>
    <cellStyle name="_AP_Monthly Biz Review_0906_Px" xfId="90"/>
    <cellStyle name="_AP_Monthly Biz Review_0906_Reinvestment update_0907" xfId="91"/>
    <cellStyle name="_AP_Monthly Biz Review_0906_Reinvestment update_0907_15.R&amp;D" xfId="92"/>
    <cellStyle name="_AP_Monthly Biz Review_0906_Reinvestment update_0907_AsPac-Budget Pres S Binder Reg Summary_2008B" xfId="93"/>
    <cellStyle name="_AP_Monthly Biz Review_0906_Reinvestment update_0907_AsPac-Budget Pres S Binder Reg Summary_2008B(1to30)" xfId="94"/>
    <cellStyle name="_AP_Monthly Biz Review_0906_Reinvestment update_0907_AsPac-Budget Pres S Binder Reg Summary_2008B(31to60)" xfId="95"/>
    <cellStyle name="_AP_Monthly Biz Review_0906_Reinvestment update_0907_Bridges_for SB deck" xfId="96"/>
    <cellStyle name="_AP_Monthly Biz Review_0906_Reinvestment update_0907_Great for MT" xfId="97"/>
    <cellStyle name="_AP_Monthly Biz Review_0906_Reinvestment update_0907_PTI Slide" xfId="98"/>
    <cellStyle name="_AP_Monthly Biz Review_0906_Reinvestment update_0907_Px" xfId="99"/>
    <cellStyle name="_AP_Monthly Biz Review_0906_Reinvestment update_0907_Slide8" xfId="100"/>
    <cellStyle name="_AP_Monthly Biz Review_0906_Slide8" xfId="101"/>
    <cellStyle name="_AP_Monthly Biz Review_0907" xfId="102"/>
    <cellStyle name="_AP_Monthly Biz Review_0907_15.R&amp;D" xfId="103"/>
    <cellStyle name="_AP_Monthly Biz Review_0907_AsPac-Budget Pres S Binder Reg Summary_2008B" xfId="104"/>
    <cellStyle name="_AP_Monthly Biz Review_0907_AsPac-Budget Pres S Binder Reg Summary_2008B(1to30)" xfId="105"/>
    <cellStyle name="_AP_Monthly Biz Review_0907_AsPac-Budget Pres S Binder Reg Summary_2008B(31to60)" xfId="106"/>
    <cellStyle name="_AP_Monthly Biz Review_0907_Bridges_for SB deck" xfId="107"/>
    <cellStyle name="_AP_Monthly Biz Review_0907_Great for MT" xfId="108"/>
    <cellStyle name="_AP_Monthly Biz Review_0907_PTI Slide" xfId="109"/>
    <cellStyle name="_AP_Monthly Biz Review_0907_Px" xfId="110"/>
    <cellStyle name="_AP_Monthly Biz Review_0907_Slide8" xfId="111"/>
    <cellStyle name="_AP_Mthly Biz Review_0507_RV" xfId="112"/>
    <cellStyle name="_AP_Mthly Biz Review_0507_RV_15.R&amp;D" xfId="113"/>
    <cellStyle name="_AP_Mthly Biz Review_0507_RV_AsPac-Budget Pres S Binder Reg Summary_2008B" xfId="114"/>
    <cellStyle name="_AP_Mthly Biz Review_0507_RV_AsPac-Budget Pres S Binder Reg Summary_2008B(1to30)" xfId="115"/>
    <cellStyle name="_AP_Mthly Biz Review_0507_RV_AsPac-Budget Pres S Binder Reg Summary_2008B(31to60)" xfId="116"/>
    <cellStyle name="_AP_Mthly Biz Review_0507_RV_Bridges_for SB deck" xfId="117"/>
    <cellStyle name="_AP_Mthly Biz Review_0507_RV_Great for MT" xfId="118"/>
    <cellStyle name="_AP_Mthly Biz Review_0507_RV_PTI Slide" xfId="119"/>
    <cellStyle name="_AP_Mthly Biz Review_0507_RV_Px" xfId="120"/>
    <cellStyle name="_AP_Mthly Biz Review_0507_RV_Slide8" xfId="121"/>
    <cellStyle name="_Asia Pac Q4 Pre-Close Templates(Jan7)to Dawn" xfId="122"/>
    <cellStyle name="_AsPac-Budget Pres S Binder Reg Summary" xfId="123"/>
    <cellStyle name="_AsPac-Budget Pres S Binder Reg Summary_1" xfId="124"/>
    <cellStyle name="_AsPac-Budget Pres S Binder Reg Summary_1_AsPac-Budget Pres S Binder Reg Summary_2008B(19to30)" xfId="125"/>
    <cellStyle name="_AsPac-Budget Pres S Binder Reg Summary_1_Book2" xfId="126"/>
    <cellStyle name="_AsPac-Budget Pres S Binder Reg Summary_1_Book2_AsPac-Budget Pres S Binder Reg Summary_2008B(10to19)" xfId="127"/>
    <cellStyle name="_AsPac-Budget Pres S Binder Reg Summary_1_Book3" xfId="128"/>
    <cellStyle name="_AsPac-Budget Pres S Binder Reg Summary_1_Phase IV-breakdown" xfId="129"/>
    <cellStyle name="_AsPac-Budget Pres S Binder Reg Summary_15.R&amp;D" xfId="130"/>
    <cellStyle name="_AsPac-Budget Pres S Binder Reg Summary_AsPac-Budget Pres S Binder Reg Summary_2008B" xfId="131"/>
    <cellStyle name="_AsPac-Budget Pres S Binder Reg Summary_AsPac-Budget Pres S Binder Reg Summary_2008B(1to30)" xfId="132"/>
    <cellStyle name="_AsPac-Budget Pres S Binder Reg Summary_AsPac-Budget Pres S Binder Reg Summary_2008B(31to60)" xfId="133"/>
    <cellStyle name="_AsPac-Budget Pres S Binder Reg Summary_Bridge(Aug YTD to Sep Pro)" xfId="134"/>
    <cellStyle name="_AsPac-Budget Pres S Binder Reg Summary_Bridge(Aug YTD to Sep Pro)_15.R&amp;D" xfId="135"/>
    <cellStyle name="_AsPac-Budget Pres S Binder Reg Summary_Bridge(Aug YTD to Sep Pro)_AsPac-Budget Pres S Binder Reg Summary_2008B" xfId="136"/>
    <cellStyle name="_AsPac-Budget Pres S Binder Reg Summary_Bridge(Aug YTD to Sep Pro)_AsPac-Budget Pres S Binder Reg Summary_2008B(1to30)" xfId="137"/>
    <cellStyle name="_AsPac-Budget Pres S Binder Reg Summary_Bridge(Aug YTD to Sep Pro)_AsPac-Budget Pres S Binder Reg Summary_2008B(31to60)" xfId="138"/>
    <cellStyle name="_AsPac-Budget Pres S Binder Reg Summary_Bridge(Aug YTD to Sep Pro)_Bridges_for SB deck" xfId="139"/>
    <cellStyle name="_AsPac-Budget Pres S Binder Reg Summary_Bridge(Aug YTD to Sep Pro)_Great for MT" xfId="140"/>
    <cellStyle name="_AsPac-Budget Pres S Binder Reg Summary_Bridge(Aug YTD to Sep Pro)_PTI Slide" xfId="141"/>
    <cellStyle name="_AsPac-Budget Pres S Binder Reg Summary_Bridge(Aug YTD to Sep Pro)_Px" xfId="142"/>
    <cellStyle name="_AsPac-Budget Pres S Binder Reg Summary_Bridge(Aug YTD to Sep Pro)_Slide8" xfId="143"/>
    <cellStyle name="_AsPac-Budget Pres S Binder Reg Summary_Bridge_Jun Proj to Sep Proj_0907" xfId="144"/>
    <cellStyle name="_AsPac-Budget Pres S Binder Reg Summary_Bridges_for SB deck" xfId="145"/>
    <cellStyle name="_AsPac-Budget Pres S Binder Reg Summary_Great for MT" xfId="146"/>
    <cellStyle name="_AsPac-Budget Pres S Binder Reg Summary_PTI Slide" xfId="147"/>
    <cellStyle name="_AsPac-Budget Pres S Binder Reg Summary_Px" xfId="148"/>
    <cellStyle name="_AsPac-Budget Pres S Binder Reg Summary_Reinvestment update_0907" xfId="149"/>
    <cellStyle name="_AsPac-Budget Pres S Binder Reg Summary_Reinvestment update_0907_15.R&amp;D" xfId="150"/>
    <cellStyle name="_AsPac-Budget Pres S Binder Reg Summary_Reinvestment update_0907_AsPac-Budget Pres S Binder Reg Summary_2008B" xfId="151"/>
    <cellStyle name="_AsPac-Budget Pres S Binder Reg Summary_Reinvestment update_0907_AsPac-Budget Pres S Binder Reg Summary_2008B(1to30)" xfId="152"/>
    <cellStyle name="_AsPac-Budget Pres S Binder Reg Summary_Reinvestment update_0907_AsPac-Budget Pres S Binder Reg Summary_2008B(31to60)" xfId="153"/>
    <cellStyle name="_AsPac-Budget Pres S Binder Reg Summary_Reinvestment update_0907_Bridges_for SB deck" xfId="154"/>
    <cellStyle name="_AsPac-Budget Pres S Binder Reg Summary_Reinvestment update_0907_Great for MT" xfId="155"/>
    <cellStyle name="_AsPac-Budget Pres S Binder Reg Summary_Reinvestment update_0907_PTI Slide" xfId="156"/>
    <cellStyle name="_AsPac-Budget Pres S Binder Reg Summary_Reinvestment update_0907_Px" xfId="157"/>
    <cellStyle name="_AsPac-Budget Pres S Binder Reg Summary_Reinvestment update_0907_Slide8" xfId="158"/>
    <cellStyle name="_AsPac-Budget Pres S Binder Reg Summary_Slide8" xfId="159"/>
    <cellStyle name="_Aus-Biz Review Update 2008 outlook" xfId="160"/>
    <cellStyle name="_Aus-Biz Review Update 2008 outlook_AP_2008 First Look_0607" xfId="161"/>
    <cellStyle name="_Aus-Biz Review Update 2008 outlook_AP_2008 First Look_0607(Jun25)RV" xfId="162"/>
    <cellStyle name="_Aus-Biz Review Update 2008 outlook_AP_2008 Fist Look_0607" xfId="163"/>
    <cellStyle name="_Aus-Biz Review Update 2008 outlook_Mina Part" xfId="164"/>
    <cellStyle name="_Baraclude reinvestment Update" xfId="165"/>
    <cellStyle name="_Baraclude reinvestment Update_15.R&amp;D" xfId="166"/>
    <cellStyle name="_Baraclude reinvestment Update_AsPac-Budget Pres S Binder Reg Summary_2008B" xfId="167"/>
    <cellStyle name="_Baraclude reinvestment Update_AsPac-Budget Pres S Binder Reg Summary_2008B(1to30)" xfId="168"/>
    <cellStyle name="_Baraclude reinvestment Update_AsPac-Budget Pres S Binder Reg Summary_2008B(31to60)" xfId="169"/>
    <cellStyle name="_Baraclude reinvestment Update_Bridges_for SB deck" xfId="170"/>
    <cellStyle name="_Baraclude reinvestment Update_Great for MT" xfId="171"/>
    <cellStyle name="_Baraclude reinvestment Update_PTI Slide" xfId="172"/>
    <cellStyle name="_Baraclude reinvestment Update_Px" xfId="173"/>
    <cellStyle name="_Baraclude reinvestment Update_Slide8" xfId="174"/>
    <cellStyle name="_Bridge(Aug YTD to Sep Pro)" xfId="175"/>
    <cellStyle name="_Bridge(Aug YTD to Sep Pro)_15.R&amp;D" xfId="176"/>
    <cellStyle name="_Bridge(Aug YTD to Sep Pro)_AsPac-Budget Pres S Binder Reg Summary_2008B" xfId="177"/>
    <cellStyle name="_Bridge(Aug YTD to Sep Pro)_AsPac-Budget Pres S Binder Reg Summary_2008B(1to30)" xfId="178"/>
    <cellStyle name="_Bridge(Aug YTD to Sep Pro)_AsPac-Budget Pres S Binder Reg Summary_2008B(31to60)" xfId="179"/>
    <cellStyle name="_Bridge(Aug YTD to Sep Pro)_Bridges_for SB deck" xfId="180"/>
    <cellStyle name="_Bridge(Aug YTD to Sep Pro)_Great for MT" xfId="181"/>
    <cellStyle name="_Bridge(Aug YTD to Sep Pro)_PTI Slide" xfId="182"/>
    <cellStyle name="_Bridge(Aug YTD to Sep Pro)_Px" xfId="183"/>
    <cellStyle name="_Bridge(Aug YTD to Sep Pro)_Slide8" xfId="184"/>
    <cellStyle name="_Bridge(May YTD to Jun Pro)" xfId="185"/>
    <cellStyle name="_Bridge(May YTD to Jun Pro)_15.R&amp;D" xfId="186"/>
    <cellStyle name="_Bridge(May YTD to Jun Pro)_AsPac-Budget Pres S Binder Reg Summary_2008B" xfId="187"/>
    <cellStyle name="_Bridge(May YTD to Jun Pro)_AsPac-Budget Pres S Binder Reg Summary_2008B(1to30)" xfId="188"/>
    <cellStyle name="_Bridge(May YTD to Jun Pro)_AsPac-Budget Pres S Binder Reg Summary_2008B(31to60)" xfId="189"/>
    <cellStyle name="_Bridge(May YTD to Jun Pro)_Bridges_for SB deck" xfId="190"/>
    <cellStyle name="_Bridge(May YTD to Jun Pro)_Great for MT" xfId="191"/>
    <cellStyle name="_Bridge(May YTD to Jun Pro)_PTI Slide" xfId="192"/>
    <cellStyle name="_Bridge(May YTD to Jun Pro)_Px" xfId="193"/>
    <cellStyle name="_Bridge(May YTD to Jun Pro)_Slide8" xfId="194"/>
    <cellStyle name="_Bridge_Budget to Jun proj" xfId="195"/>
    <cellStyle name="_Bridge_Budget to Jun proj_15.R&amp;D" xfId="196"/>
    <cellStyle name="_Bridge_Budget to Jun proj_AP_Monthly Biz Review_0607" xfId="197"/>
    <cellStyle name="_Bridge_Budget to Jun proj_AP_Monthly Biz Review_0607_15.R&amp;D" xfId="198"/>
    <cellStyle name="_Bridge_Budget to Jun proj_AP_Monthly Biz Review_0607_AsPac-Budget Pres S Binder Reg Summary_2008B" xfId="199"/>
    <cellStyle name="_Bridge_Budget to Jun proj_AP_Monthly Biz Review_0607_AsPac-Budget Pres S Binder Reg Summary_2008B(1to30)" xfId="200"/>
    <cellStyle name="_Bridge_Budget to Jun proj_AP_Monthly Biz Review_0607_AsPac-Budget Pres S Binder Reg Summary_2008B(31to60)" xfId="201"/>
    <cellStyle name="_Bridge_Budget to Jun proj_AP_Monthly Biz Review_0607_Bridges_for SB deck" xfId="202"/>
    <cellStyle name="_Bridge_Budget to Jun proj_AP_Monthly Biz Review_0607_Great for MT" xfId="203"/>
    <cellStyle name="_Bridge_Budget to Jun proj_AP_Monthly Biz Review_0607_PTI Slide" xfId="204"/>
    <cellStyle name="_Bridge_Budget to Jun proj_AP_Monthly Biz Review_0607_Px" xfId="205"/>
    <cellStyle name="_Bridge_Budget to Jun proj_AP_Monthly Biz Review_0607_Slide8" xfId="206"/>
    <cellStyle name="_Bridge_Budget to Jun proj_AP_Monthly Biz Review_0907" xfId="207"/>
    <cellStyle name="_Bridge_Budget to Jun proj_AP_Monthly Biz Review_0907_15.R&amp;D" xfId="208"/>
    <cellStyle name="_Bridge_Budget to Jun proj_AP_Monthly Biz Review_0907_AsPac-Budget Pres S Binder Reg Summary_2008B" xfId="209"/>
    <cellStyle name="_Bridge_Budget to Jun proj_AP_Monthly Biz Review_0907_AsPac-Budget Pres S Binder Reg Summary_2008B(1to30)" xfId="210"/>
    <cellStyle name="_Bridge_Budget to Jun proj_AP_Monthly Biz Review_0907_AsPac-Budget Pres S Binder Reg Summary_2008B(31to60)" xfId="211"/>
    <cellStyle name="_Bridge_Budget to Jun proj_AP_Monthly Biz Review_0907_Bridges_for SB deck" xfId="212"/>
    <cellStyle name="_Bridge_Budget to Jun proj_AP_Monthly Biz Review_0907_Great for MT" xfId="213"/>
    <cellStyle name="_Bridge_Budget to Jun proj_AP_Monthly Biz Review_0907_PTI Slide" xfId="214"/>
    <cellStyle name="_Bridge_Budget to Jun proj_AP_Monthly Biz Review_0907_Px" xfId="215"/>
    <cellStyle name="_Bridge_Budget to Jun proj_AP_Monthly Biz Review_0907_Slide8" xfId="216"/>
    <cellStyle name="_Bridge_Budget to Jun proj_AsPac-Budget Pres S Binder Reg Summary_2008B" xfId="217"/>
    <cellStyle name="_Bridge_Budget to Jun proj_AsPac-Budget Pres S Binder Reg Summary_2008B(1to30)" xfId="218"/>
    <cellStyle name="_Bridge_Budget to Jun proj_AsPac-Budget Pres S Binder Reg Summary_2008B(31to60)" xfId="219"/>
    <cellStyle name="_Bridge_Budget to Jun proj_Bridge(Aug YTD to Sep Pro)" xfId="220"/>
    <cellStyle name="_Bridge_Budget to Jun proj_Bridge(Aug YTD to Sep Pro)_15.R&amp;D" xfId="221"/>
    <cellStyle name="_Bridge_Budget to Jun proj_Bridge(Aug YTD to Sep Pro)_AsPac-Budget Pres S Binder Reg Summary_2008B" xfId="222"/>
    <cellStyle name="_Bridge_Budget to Jun proj_Bridge(Aug YTD to Sep Pro)_AsPac-Budget Pres S Binder Reg Summary_2008B(1to30)" xfId="223"/>
    <cellStyle name="_Bridge_Budget to Jun proj_Bridge(Aug YTD to Sep Pro)_AsPac-Budget Pres S Binder Reg Summary_2008B(31to60)" xfId="224"/>
    <cellStyle name="_Bridge_Budget to Jun proj_Bridge(Aug YTD to Sep Pro)_Bridges_for SB deck" xfId="225"/>
    <cellStyle name="_Bridge_Budget to Jun proj_Bridge(Aug YTD to Sep Pro)_Great for MT" xfId="226"/>
    <cellStyle name="_Bridge_Budget to Jun proj_Bridge(Aug YTD to Sep Pro)_PTI Slide" xfId="227"/>
    <cellStyle name="_Bridge_Budget to Jun proj_Bridge(Aug YTD to Sep Pro)_Px" xfId="228"/>
    <cellStyle name="_Bridge_Budget to Jun proj_Bridge(Aug YTD to Sep Pro)_Slide8" xfId="229"/>
    <cellStyle name="_Bridge_Budget to Jun proj_Bridge_Jun Proj to Sep Proj_0907" xfId="230"/>
    <cellStyle name="_Bridge_Budget to Jun proj_Bridge_Jun Proj to Sep Proj_0907_15.R&amp;D" xfId="231"/>
    <cellStyle name="_Bridge_Budget to Jun proj_Bridge_Jun Proj to Sep Proj_0907_AsPac-Budget Pres S Binder Reg Summary_2008B" xfId="232"/>
    <cellStyle name="_Bridge_Budget to Jun proj_Bridge_Jun Proj to Sep Proj_0907_AsPac-Budget Pres S Binder Reg Summary_2008B(1to30)" xfId="233"/>
    <cellStyle name="_Bridge_Budget to Jun proj_Bridge_Jun Proj to Sep Proj_0907_AsPac-Budget Pres S Binder Reg Summary_2008B(31to60)" xfId="234"/>
    <cellStyle name="_Bridge_Budget to Jun proj_Bridge_Jun Proj to Sep Proj_0907_Bridges_for SB deck" xfId="235"/>
    <cellStyle name="_Bridge_Budget to Jun proj_Bridge_Jun Proj to Sep Proj_0907_Great for MT" xfId="236"/>
    <cellStyle name="_Bridge_Budget to Jun proj_Bridge_Jun Proj to Sep Proj_0907_PTI Slide" xfId="237"/>
    <cellStyle name="_Bridge_Budget to Jun proj_Bridge_Jun Proj to Sep Proj_0907_Px" xfId="238"/>
    <cellStyle name="_Bridge_Budget to Jun proj_Bridge_Jun Proj to Sep Proj_0907_Slide8" xfId="239"/>
    <cellStyle name="_Bridge_Budget to Jun proj_Bridges_for SB deck" xfId="240"/>
    <cellStyle name="_Bridge_Budget to Jun proj_Comments fr MT(Jun 22)" xfId="241"/>
    <cellStyle name="_Bridge_Budget to Jun proj_Comments fr MT(Jun 22)_15.R&amp;D" xfId="242"/>
    <cellStyle name="_Bridge_Budget to Jun proj_Comments fr MT(Jun 22)_AsPac-Budget Pres S Binder Reg Summary_2008B" xfId="243"/>
    <cellStyle name="_Bridge_Budget to Jun proj_Comments fr MT(Jun 22)_AsPac-Budget Pres S Binder Reg Summary_2008B(1to30)" xfId="244"/>
    <cellStyle name="_Bridge_Budget to Jun proj_Comments fr MT(Jun 22)_AsPac-Budget Pres S Binder Reg Summary_2008B(31to60)" xfId="245"/>
    <cellStyle name="_Bridge_Budget to Jun proj_Comments fr MT(Jun 22)_Bridges_for SB deck" xfId="246"/>
    <cellStyle name="_Bridge_Budget to Jun proj_Comments fr MT(Jun 22)_Great for MT" xfId="247"/>
    <cellStyle name="_Bridge_Budget to Jun proj_Comments fr MT(Jun 22)_PTI Slide" xfId="248"/>
    <cellStyle name="_Bridge_Budget to Jun proj_Comments fr MT(Jun 22)_Px" xfId="249"/>
    <cellStyle name="_Bridge_Budget to Jun proj_Comments fr MT(Jun 22)_Slide8" xfId="250"/>
    <cellStyle name="_Bridge_Budget to Jun proj_Great for MT" xfId="251"/>
    <cellStyle name="_Bridge_Budget to Jun proj_Projection sales PVE torpedo chart_0907" xfId="252"/>
    <cellStyle name="_Bridge_Budget to Jun proj_Projection sales PVE torpedo chart_0907_15.R&amp;D" xfId="253"/>
    <cellStyle name="_Bridge_Budget to Jun proj_Projection sales PVE torpedo chart_0907_AsPac-Budget Pres S Binder Reg Summary_2008B" xfId="254"/>
    <cellStyle name="_Bridge_Budget to Jun proj_Projection sales PVE torpedo chart_0907_AsPac-Budget Pres S Binder Reg Summary_2008B(1to30)" xfId="255"/>
    <cellStyle name="_Bridge_Budget to Jun proj_Projection sales PVE torpedo chart_0907_AsPac-Budget Pres S Binder Reg Summary_2008B(31to60)" xfId="256"/>
    <cellStyle name="_Bridge_Budget to Jun proj_Projection sales PVE torpedo chart_0907_Bridges_for SB deck" xfId="257"/>
    <cellStyle name="_Bridge_Budget to Jun proj_Projection sales PVE torpedo chart_0907_Great for MT" xfId="258"/>
    <cellStyle name="_Bridge_Budget to Jun proj_Projection sales PVE torpedo chart_0907_PTI Slide" xfId="259"/>
    <cellStyle name="_Bridge_Budget to Jun proj_Projection sales PVE torpedo chart_0907_Px" xfId="260"/>
    <cellStyle name="_Bridge_Budget to Jun proj_Projection sales PVE torpedo chart_0907_Slide8" xfId="261"/>
    <cellStyle name="_Bridge_Budget to Jun proj_PTI Slide" xfId="262"/>
    <cellStyle name="_Bridge_Budget to Jun proj_Px" xfId="263"/>
    <cellStyle name="_Bridge_Budget to Jun proj_R&amp;O_0907" xfId="264"/>
    <cellStyle name="_Bridge_Budget to Jun proj_R&amp;O_0907_15.R&amp;D" xfId="265"/>
    <cellStyle name="_Bridge_Budget to Jun proj_R&amp;O_0907_AsPac-Budget Pres S Binder Reg Summary_2008B" xfId="266"/>
    <cellStyle name="_Bridge_Budget to Jun proj_R&amp;O_0907_AsPac-Budget Pres S Binder Reg Summary_2008B(1to30)" xfId="267"/>
    <cellStyle name="_Bridge_Budget to Jun proj_R&amp;O_0907_AsPac-Budget Pres S Binder Reg Summary_2008B(31to60)" xfId="268"/>
    <cellStyle name="_Bridge_Budget to Jun proj_R&amp;O_0907_Bridges_for SB deck" xfId="269"/>
    <cellStyle name="_Bridge_Budget to Jun proj_R&amp;O_0907_Great for MT" xfId="270"/>
    <cellStyle name="_Bridge_Budget to Jun proj_R&amp;O_0907_PTI Slide" xfId="271"/>
    <cellStyle name="_Bridge_Budget to Jun proj_R&amp;O_0907_Px" xfId="272"/>
    <cellStyle name="_Bridge_Budget to Jun proj_R&amp;O_0907_Slide8" xfId="273"/>
    <cellStyle name="_Bridge_Budget to Jun proj_Reinvestment update_0907" xfId="274"/>
    <cellStyle name="_Bridge_Budget to Jun proj_Reinvestment update_0907_15.R&amp;D" xfId="275"/>
    <cellStyle name="_Bridge_Budget to Jun proj_Reinvestment update_0907_AsPac-Budget Pres S Binder Reg Summary_2008B" xfId="276"/>
    <cellStyle name="_Bridge_Budget to Jun proj_Reinvestment update_0907_AsPac-Budget Pres S Binder Reg Summary_2008B(1to30)" xfId="277"/>
    <cellStyle name="_Bridge_Budget to Jun proj_Reinvestment update_0907_AsPac-Budget Pres S Binder Reg Summary_2008B(31to60)" xfId="278"/>
    <cellStyle name="_Bridge_Budget to Jun proj_Reinvestment update_0907_Bridges_for SB deck" xfId="279"/>
    <cellStyle name="_Bridge_Budget to Jun proj_Reinvestment update_0907_Great for MT" xfId="280"/>
    <cellStyle name="_Bridge_Budget to Jun proj_Reinvestment update_0907_PTI Slide" xfId="281"/>
    <cellStyle name="_Bridge_Budget to Jun proj_Reinvestment update_0907_Px" xfId="282"/>
    <cellStyle name="_Bridge_Budget to Jun proj_Reinvestment update_0907_Slide8" xfId="283"/>
    <cellStyle name="_Bridge_Budget to Jun proj_Slide8" xfId="284"/>
    <cellStyle name="_Bridge_Budget to Sep proj" xfId="285"/>
    <cellStyle name="_Bridge_Budget to Sep proj_15.R&amp;D" xfId="286"/>
    <cellStyle name="_Bridge_Budget to Sep proj_AsPac-Budget Pres S Binder Reg Summary_2008B" xfId="287"/>
    <cellStyle name="_Bridge_Budget to Sep proj_AsPac-Budget Pres S Binder Reg Summary_2008B(1to30)" xfId="288"/>
    <cellStyle name="_Bridge_Budget to Sep proj_AsPac-Budget Pres S Binder Reg Summary_2008B(31to60)" xfId="289"/>
    <cellStyle name="_Bridge_Budget to Sep proj_Bridge(Aug YTD to Sep Pro)" xfId="290"/>
    <cellStyle name="_Bridge_Budget to Sep proj_Bridge(Aug YTD to Sep Pro)_15.R&amp;D" xfId="291"/>
    <cellStyle name="_Bridge_Budget to Sep proj_Bridge(Aug YTD to Sep Pro)_AsPac-Budget Pres S Binder Reg Summary_2008B" xfId="292"/>
    <cellStyle name="_Bridge_Budget to Sep proj_Bridge(Aug YTD to Sep Pro)_AsPac-Budget Pres S Binder Reg Summary_2008B(1to30)" xfId="293"/>
    <cellStyle name="_Bridge_Budget to Sep proj_Bridge(Aug YTD to Sep Pro)_AsPac-Budget Pres S Binder Reg Summary_2008B(31to60)" xfId="294"/>
    <cellStyle name="_Bridge_Budget to Sep proj_Bridge(Aug YTD to Sep Pro)_Bridges_for SB deck" xfId="295"/>
    <cellStyle name="_Bridge_Budget to Sep proj_Bridge(Aug YTD to Sep Pro)_Great for MT" xfId="296"/>
    <cellStyle name="_Bridge_Budget to Sep proj_Bridge(Aug YTD to Sep Pro)_PTI Slide" xfId="297"/>
    <cellStyle name="_Bridge_Budget to Sep proj_Bridge(Aug YTD to Sep Pro)_Px" xfId="298"/>
    <cellStyle name="_Bridge_Budget to Sep proj_Bridge(Aug YTD to Sep Pro)_Slide8" xfId="299"/>
    <cellStyle name="_Bridge_Budget to Sep proj_Bridges_for SB deck" xfId="300"/>
    <cellStyle name="_Bridge_Budget to Sep proj_Great for MT" xfId="301"/>
    <cellStyle name="_Bridge_Budget to Sep proj_PTI Slide" xfId="302"/>
    <cellStyle name="_Bridge_Budget to Sep proj_Px" xfId="303"/>
    <cellStyle name="_Bridge_Budget to Sep proj_Slide8" xfId="304"/>
    <cellStyle name="_Bridge_Jun Proj to Sep Proj_0907" xfId="305"/>
    <cellStyle name="_Bridge_Jun Proj to Sep Proj_0907_15.R&amp;D" xfId="306"/>
    <cellStyle name="_Bridge_Jun Proj to Sep Proj_0907_AsPac-Budget Pres S Binder Reg Summary_2008B" xfId="307"/>
    <cellStyle name="_Bridge_Jun Proj to Sep Proj_0907_AsPac-Budget Pres S Binder Reg Summary_2008B(1to30)" xfId="308"/>
    <cellStyle name="_Bridge_Jun Proj to Sep Proj_0907_AsPac-Budget Pres S Binder Reg Summary_2008B(31to60)" xfId="309"/>
    <cellStyle name="_Bridge_Jun Proj to Sep Proj_0907_Bridges_for SB deck" xfId="310"/>
    <cellStyle name="_Bridge_Jun Proj to Sep Proj_0907_Great for MT" xfId="311"/>
    <cellStyle name="_Bridge_Jun Proj to Sep Proj_0907_PTI Slide" xfId="312"/>
    <cellStyle name="_Bridge_Jun Proj to Sep Proj_0907_Px" xfId="313"/>
    <cellStyle name="_Bridge_Jun Proj to Sep Proj_0907_Slide8" xfId="314"/>
    <cellStyle name="_Bridge_Mar proj to Jun proj" xfId="315"/>
    <cellStyle name="_Bridge_Mar proj to Jun proj_15.R&amp;D" xfId="316"/>
    <cellStyle name="_Bridge_Mar proj to Jun proj_AP_Monthly Biz Review_0607" xfId="317"/>
    <cellStyle name="_Bridge_Mar proj to Jun proj_AP_Monthly Biz Review_0607_15.R&amp;D" xfId="318"/>
    <cellStyle name="_Bridge_Mar proj to Jun proj_AP_Monthly Biz Review_0607_AsPac-Budget Pres S Binder Reg Summary_2008B" xfId="319"/>
    <cellStyle name="_Bridge_Mar proj to Jun proj_AP_Monthly Biz Review_0607_AsPac-Budget Pres S Binder Reg Summary_2008B(1to30)" xfId="320"/>
    <cellStyle name="_Bridge_Mar proj to Jun proj_AP_Monthly Biz Review_0607_AsPac-Budget Pres S Binder Reg Summary_2008B(31to60)" xfId="321"/>
    <cellStyle name="_Bridge_Mar proj to Jun proj_AP_Monthly Biz Review_0607_Bridges_for SB deck" xfId="322"/>
    <cellStyle name="_Bridge_Mar proj to Jun proj_AP_Monthly Biz Review_0607_Great for MT" xfId="323"/>
    <cellStyle name="_Bridge_Mar proj to Jun proj_AP_Monthly Biz Review_0607_PTI Slide" xfId="324"/>
    <cellStyle name="_Bridge_Mar proj to Jun proj_AP_Monthly Biz Review_0607_Px" xfId="325"/>
    <cellStyle name="_Bridge_Mar proj to Jun proj_AP_Monthly Biz Review_0607_Slide8" xfId="326"/>
    <cellStyle name="_Bridge_Mar proj to Jun proj_AP_Monthly Biz Review_0907" xfId="327"/>
    <cellStyle name="_Bridge_Mar proj to Jun proj_AP_Monthly Biz Review_0907_15.R&amp;D" xfId="328"/>
    <cellStyle name="_Bridge_Mar proj to Jun proj_AP_Monthly Biz Review_0907_AsPac-Budget Pres S Binder Reg Summary_2008B" xfId="329"/>
    <cellStyle name="_Bridge_Mar proj to Jun proj_AP_Monthly Biz Review_0907_AsPac-Budget Pres S Binder Reg Summary_2008B(1to30)" xfId="330"/>
    <cellStyle name="_Bridge_Mar proj to Jun proj_AP_Monthly Biz Review_0907_AsPac-Budget Pres S Binder Reg Summary_2008B(31to60)" xfId="331"/>
    <cellStyle name="_Bridge_Mar proj to Jun proj_AP_Monthly Biz Review_0907_Bridges_for SB deck" xfId="332"/>
    <cellStyle name="_Bridge_Mar proj to Jun proj_AP_Monthly Biz Review_0907_Great for MT" xfId="333"/>
    <cellStyle name="_Bridge_Mar proj to Jun proj_AP_Monthly Biz Review_0907_PTI Slide" xfId="334"/>
    <cellStyle name="_Bridge_Mar proj to Jun proj_AP_Monthly Biz Review_0907_Px" xfId="335"/>
    <cellStyle name="_Bridge_Mar proj to Jun proj_AP_Monthly Biz Review_0907_Slide8" xfId="336"/>
    <cellStyle name="_Bridge_Mar proj to Jun proj_AsPac-Budget Pres S Binder Reg Summary_2008B" xfId="337"/>
    <cellStyle name="_Bridge_Mar proj to Jun proj_AsPac-Budget Pres S Binder Reg Summary_2008B(1to30)" xfId="338"/>
    <cellStyle name="_Bridge_Mar proj to Jun proj_AsPac-Budget Pres S Binder Reg Summary_2008B(31to60)" xfId="339"/>
    <cellStyle name="_Bridge_Mar proj to Jun proj_Bridge(Aug YTD to Sep Pro)" xfId="340"/>
    <cellStyle name="_Bridge_Mar proj to Jun proj_Bridge(Aug YTD to Sep Pro)_15.R&amp;D" xfId="341"/>
    <cellStyle name="_Bridge_Mar proj to Jun proj_Bridge(Aug YTD to Sep Pro)_AsPac-Budget Pres S Binder Reg Summary_2008B" xfId="342"/>
    <cellStyle name="_Bridge_Mar proj to Jun proj_Bridge(Aug YTD to Sep Pro)_AsPac-Budget Pres S Binder Reg Summary_2008B(1to30)" xfId="343"/>
    <cellStyle name="_Bridge_Mar proj to Jun proj_Bridge(Aug YTD to Sep Pro)_AsPac-Budget Pres S Binder Reg Summary_2008B(31to60)" xfId="344"/>
    <cellStyle name="_Bridge_Mar proj to Jun proj_Bridge(Aug YTD to Sep Pro)_Bridges_for SB deck" xfId="345"/>
    <cellStyle name="_Bridge_Mar proj to Jun proj_Bridge(Aug YTD to Sep Pro)_Great for MT" xfId="346"/>
    <cellStyle name="_Bridge_Mar proj to Jun proj_Bridge(Aug YTD to Sep Pro)_PTI Slide" xfId="347"/>
    <cellStyle name="_Bridge_Mar proj to Jun proj_Bridge(Aug YTD to Sep Pro)_Px" xfId="348"/>
    <cellStyle name="_Bridge_Mar proj to Jun proj_Bridge(Aug YTD to Sep Pro)_Slide8" xfId="349"/>
    <cellStyle name="_Bridge_Mar proj to Jun proj_Bridge_Jun Proj to Sep Proj_0907" xfId="350"/>
    <cellStyle name="_Bridge_Mar proj to Jun proj_Bridge_Jun Proj to Sep Proj_0907_15.R&amp;D" xfId="351"/>
    <cellStyle name="_Bridge_Mar proj to Jun proj_Bridge_Jun Proj to Sep Proj_0907_AsPac-Budget Pres S Binder Reg Summary_2008B" xfId="352"/>
    <cellStyle name="_Bridge_Mar proj to Jun proj_Bridge_Jun Proj to Sep Proj_0907_AsPac-Budget Pres S Binder Reg Summary_2008B(1to30)" xfId="353"/>
    <cellStyle name="_Bridge_Mar proj to Jun proj_Bridge_Jun Proj to Sep Proj_0907_AsPac-Budget Pres S Binder Reg Summary_2008B(31to60)" xfId="354"/>
    <cellStyle name="_Bridge_Mar proj to Jun proj_Bridge_Jun Proj to Sep Proj_0907_Bridges_for SB deck" xfId="355"/>
    <cellStyle name="_Bridge_Mar proj to Jun proj_Bridge_Jun Proj to Sep Proj_0907_Great for MT" xfId="356"/>
    <cellStyle name="_Bridge_Mar proj to Jun proj_Bridge_Jun Proj to Sep Proj_0907_PTI Slide" xfId="357"/>
    <cellStyle name="_Bridge_Mar proj to Jun proj_Bridge_Jun Proj to Sep Proj_0907_Px" xfId="358"/>
    <cellStyle name="_Bridge_Mar proj to Jun proj_Bridge_Jun Proj to Sep Proj_0907_Slide8" xfId="359"/>
    <cellStyle name="_Bridge_Mar proj to Jun proj_Bridges_for SB deck" xfId="360"/>
    <cellStyle name="_Bridge_Mar proj to Jun proj_Comments fr MT(Jun 22)" xfId="361"/>
    <cellStyle name="_Bridge_Mar proj to Jun proj_Comments fr MT(Jun 22)_15.R&amp;D" xfId="362"/>
    <cellStyle name="_Bridge_Mar proj to Jun proj_Comments fr MT(Jun 22)_AsPac-Budget Pres S Binder Reg Summary_2008B" xfId="363"/>
    <cellStyle name="_Bridge_Mar proj to Jun proj_Comments fr MT(Jun 22)_AsPac-Budget Pres S Binder Reg Summary_2008B(1to30)" xfId="364"/>
    <cellStyle name="_Bridge_Mar proj to Jun proj_Comments fr MT(Jun 22)_AsPac-Budget Pres S Binder Reg Summary_2008B(31to60)" xfId="365"/>
    <cellStyle name="_Bridge_Mar proj to Jun proj_Comments fr MT(Jun 22)_Bridges_for SB deck" xfId="366"/>
    <cellStyle name="_Bridge_Mar proj to Jun proj_Comments fr MT(Jun 22)_Great for MT" xfId="367"/>
    <cellStyle name="_Bridge_Mar proj to Jun proj_Comments fr MT(Jun 22)_PTI Slide" xfId="368"/>
    <cellStyle name="_Bridge_Mar proj to Jun proj_Comments fr MT(Jun 22)_Px" xfId="369"/>
    <cellStyle name="_Bridge_Mar proj to Jun proj_Comments fr MT(Jun 22)_Slide8" xfId="370"/>
    <cellStyle name="_Bridge_Mar proj to Jun proj_Great for MT" xfId="371"/>
    <cellStyle name="_Bridge_Mar proj to Jun proj_Projection sales PVE torpedo chart_0907" xfId="372"/>
    <cellStyle name="_Bridge_Mar proj to Jun proj_Projection sales PVE torpedo chart_0907_15.R&amp;D" xfId="373"/>
    <cellStyle name="_Bridge_Mar proj to Jun proj_Projection sales PVE torpedo chart_0907_AsPac-Budget Pres S Binder Reg Summary_2008B" xfId="374"/>
    <cellStyle name="_Bridge_Mar proj to Jun proj_Projection sales PVE torpedo chart_0907_AsPac-Budget Pres S Binder Reg Summary_2008B(1to30)" xfId="375"/>
    <cellStyle name="_Bridge_Mar proj to Jun proj_Projection sales PVE torpedo chart_0907_AsPac-Budget Pres S Binder Reg Summary_2008B(31to60)" xfId="376"/>
    <cellStyle name="_Bridge_Mar proj to Jun proj_Projection sales PVE torpedo chart_0907_Bridges_for SB deck" xfId="377"/>
    <cellStyle name="_Bridge_Mar proj to Jun proj_Projection sales PVE torpedo chart_0907_Great for MT" xfId="378"/>
    <cellStyle name="_Bridge_Mar proj to Jun proj_Projection sales PVE torpedo chart_0907_PTI Slide" xfId="379"/>
    <cellStyle name="_Bridge_Mar proj to Jun proj_Projection sales PVE torpedo chart_0907_Px" xfId="380"/>
    <cellStyle name="_Bridge_Mar proj to Jun proj_Projection sales PVE torpedo chart_0907_Slide8" xfId="381"/>
    <cellStyle name="_Bridge_Mar proj to Jun proj_PTI Slide" xfId="382"/>
    <cellStyle name="_Bridge_Mar proj to Jun proj_Px" xfId="383"/>
    <cellStyle name="_Bridge_Mar proj to Jun proj_R&amp;O_0907" xfId="384"/>
    <cellStyle name="_Bridge_Mar proj to Jun proj_R&amp;O_0907_15.R&amp;D" xfId="385"/>
    <cellStyle name="_Bridge_Mar proj to Jun proj_R&amp;O_0907_AsPac-Budget Pres S Binder Reg Summary_2008B" xfId="386"/>
    <cellStyle name="_Bridge_Mar proj to Jun proj_R&amp;O_0907_AsPac-Budget Pres S Binder Reg Summary_2008B(1to30)" xfId="387"/>
    <cellStyle name="_Bridge_Mar proj to Jun proj_R&amp;O_0907_AsPac-Budget Pres S Binder Reg Summary_2008B(31to60)" xfId="388"/>
    <cellStyle name="_Bridge_Mar proj to Jun proj_R&amp;O_0907_Bridges_for SB deck" xfId="389"/>
    <cellStyle name="_Bridge_Mar proj to Jun proj_R&amp;O_0907_Great for MT" xfId="390"/>
    <cellStyle name="_Bridge_Mar proj to Jun proj_R&amp;O_0907_PTI Slide" xfId="391"/>
    <cellStyle name="_Bridge_Mar proj to Jun proj_R&amp;O_0907_Px" xfId="392"/>
    <cellStyle name="_Bridge_Mar proj to Jun proj_R&amp;O_0907_Slide8" xfId="393"/>
    <cellStyle name="_Bridge_Mar proj to Jun proj_Reinvestment update_0907" xfId="394"/>
    <cellStyle name="_Bridge_Mar proj to Jun proj_Reinvestment update_0907_15.R&amp;D" xfId="395"/>
    <cellStyle name="_Bridge_Mar proj to Jun proj_Reinvestment update_0907_AsPac-Budget Pres S Binder Reg Summary_2008B" xfId="396"/>
    <cellStyle name="_Bridge_Mar proj to Jun proj_Reinvestment update_0907_AsPac-Budget Pres S Binder Reg Summary_2008B(1to30)" xfId="397"/>
    <cellStyle name="_Bridge_Mar proj to Jun proj_Reinvestment update_0907_AsPac-Budget Pres S Binder Reg Summary_2008B(31to60)" xfId="398"/>
    <cellStyle name="_Bridge_Mar proj to Jun proj_Reinvestment update_0907_Bridges_for SB deck" xfId="399"/>
    <cellStyle name="_Bridge_Mar proj to Jun proj_Reinvestment update_0907_Great for MT" xfId="400"/>
    <cellStyle name="_Bridge_Mar proj to Jun proj_Reinvestment update_0907_PTI Slide" xfId="401"/>
    <cellStyle name="_Bridge_Mar proj to Jun proj_Reinvestment update_0907_Px" xfId="402"/>
    <cellStyle name="_Bridge_Mar proj to Jun proj_Reinvestment update_0907_Slide8" xfId="403"/>
    <cellStyle name="_Bridge_Mar proj to Jun proj_Slide8" xfId="404"/>
    <cellStyle name="_C225_Japan fcst 060401-2" xfId="405"/>
    <cellStyle name="_C225_Japan fcst 060401-2_2008 Prelim Outlook" xfId="406"/>
    <cellStyle name="_C225_Japan fcst 060401-2_2008 Prelim Outlook_1" xfId="407"/>
    <cellStyle name="_C225_Japan fcst 060401-2_2008 Prelim Outlook_1_AP_2008 First Look_0607" xfId="408"/>
    <cellStyle name="_C225_Japan fcst 060401-2_2008 Prelim Outlook_1_AP_2008 First Look_0607(Jun25)RV" xfId="409"/>
    <cellStyle name="_C225_Japan fcst 060401-2_2008 Prelim Outlook_1_AP_2008 Fist Look_0607" xfId="410"/>
    <cellStyle name="_C225_Japan fcst 060401-2_2008 Prelim Outlook_1_Mina Part" xfId="411"/>
    <cellStyle name="_C225_Japan fcst 060401-2_2008 Prelim Outlook_15.R&amp;D" xfId="412"/>
    <cellStyle name="_C225_Japan fcst 060401-2_2008 Prelim Outlook_AsPac-Budget Pres S Binder Reg Summary_2008B" xfId="413"/>
    <cellStyle name="_C225_Japan fcst 060401-2_2008 Prelim Outlook_AsPac-Budget Pres S Binder Reg Summary_2008B(1to30)" xfId="414"/>
    <cellStyle name="_C225_Japan fcst 060401-2_2008 Prelim Outlook_AsPac-Budget Pres S Binder Reg Summary_2008B(31to60)" xfId="415"/>
    <cellStyle name="_C225_Japan fcst 060401-2_2008 Prelim Outlook_Bridges_for SB deck" xfId="416"/>
    <cellStyle name="_C225_Japan fcst 060401-2_2008 Prelim Outlook_Great for MT" xfId="417"/>
    <cellStyle name="_C225_Japan fcst 060401-2_2008 Prelim Outlook_June Buz Review Deck Part III" xfId="418"/>
    <cellStyle name="_C225_Japan fcst 060401-2_2008 Prelim Outlook_June Buz Review Deck Part III backup" xfId="419"/>
    <cellStyle name="_C225_Japan fcst 060401-2_2008 Prelim Outlook_June Buz Review Deck Part III backup_15.R&amp;D" xfId="420"/>
    <cellStyle name="_C225_Japan fcst 060401-2_2008 Prelim Outlook_June Buz Review Deck Part III backup_AsPac-Budget Pres S Binder Reg Summary_2008B" xfId="421"/>
    <cellStyle name="_C225_Japan fcst 060401-2_2008 Prelim Outlook_June Buz Review Deck Part III backup_AsPac-Budget Pres S Binder Reg Summary_2008B(1to30)" xfId="422"/>
    <cellStyle name="_C225_Japan fcst 060401-2_2008 Prelim Outlook_June Buz Review Deck Part III backup_AsPac-Budget Pres S Binder Reg Summary_2008B(31to60)" xfId="423"/>
    <cellStyle name="_C225_Japan fcst 060401-2_2008 Prelim Outlook_June Buz Review Deck Part III backup_Bridges_for SB deck" xfId="424"/>
    <cellStyle name="_C225_Japan fcst 060401-2_2008 Prelim Outlook_June Buz Review Deck Part III backup_Great for MT" xfId="425"/>
    <cellStyle name="_C225_Japan fcst 060401-2_2008 Prelim Outlook_June Buz Review Deck Part III backup_PTI Slide" xfId="426"/>
    <cellStyle name="_C225_Japan fcst 060401-2_2008 Prelim Outlook_June Buz Review Deck Part III backup_Px" xfId="427"/>
    <cellStyle name="_C225_Japan fcst 060401-2_2008 Prelim Outlook_June Buz Review Deck Part III backup_Slide8" xfId="428"/>
    <cellStyle name="_C225_Japan fcst 060401-2_2008 Prelim Outlook_June Buz Review Deck Part III_15.R&amp;D" xfId="429"/>
    <cellStyle name="_C225_Japan fcst 060401-2_2008 Prelim Outlook_June Buz Review Deck Part III_AsPac-Budget Pres S Binder Reg Summary_2008B" xfId="430"/>
    <cellStyle name="_C225_Japan fcst 060401-2_2008 Prelim Outlook_June Buz Review Deck Part III_AsPac-Budget Pres S Binder Reg Summary_2008B(1to30)" xfId="431"/>
    <cellStyle name="_C225_Japan fcst 060401-2_2008 Prelim Outlook_June Buz Review Deck Part III_AsPac-Budget Pres S Binder Reg Summary_2008B(31to60)" xfId="432"/>
    <cellStyle name="_C225_Japan fcst 060401-2_2008 Prelim Outlook_June Buz Review Deck Part III_Bridges_for SB deck" xfId="433"/>
    <cellStyle name="_C225_Japan fcst 060401-2_2008 Prelim Outlook_June Buz Review Deck Part III_Great for MT" xfId="434"/>
    <cellStyle name="_C225_Japan fcst 060401-2_2008 Prelim Outlook_June Buz Review Deck Part III_PTI Slide" xfId="435"/>
    <cellStyle name="_C225_Japan fcst 060401-2_2008 Prelim Outlook_June Buz Review Deck Part III_Px" xfId="436"/>
    <cellStyle name="_C225_Japan fcst 060401-2_2008 Prelim Outlook_June Buz Review Deck Part III_Slide8" xfId="437"/>
    <cellStyle name="_C225_Japan fcst 060401-2_2008 Prelim Outlook_PTI Slide" xfId="438"/>
    <cellStyle name="_C225_Japan fcst 060401-2_2008 Prelim Outlook_Px" xfId="439"/>
    <cellStyle name="_C225_Japan fcst 060401-2_2008 Prelim Outlook_Slide8" xfId="440"/>
    <cellStyle name="_C225_Japan fcst 060401-2_AP_Headcount NMC" xfId="441"/>
    <cellStyle name="_C225_Japan fcst 060401-2_AP_Headcount NMC_15.R&amp;D" xfId="442"/>
    <cellStyle name="_C225_Japan fcst 060401-2_AP_Headcount NMC_AsPac-Budget deck 2008" xfId="443"/>
    <cellStyle name="_C225_Japan fcst 060401-2_AP_Headcount NMC_AsPac-Budget Pres S Binder Reg Summary_2008B" xfId="444"/>
    <cellStyle name="_C225_Japan fcst 060401-2_AP_Headcount NMC_AsPac-Budget Pres S Binder Reg Summary_2008B(1to30)" xfId="445"/>
    <cellStyle name="_C225_Japan fcst 060401-2_AP_Headcount NMC_AsPac-Budget Pres S Binder Reg Summary_2008B(31to60)" xfId="446"/>
    <cellStyle name="_C225_Japan fcst 060401-2_AP_Headcount NMC_Bridges_for SB deck" xfId="447"/>
    <cellStyle name="_C225_Japan fcst 060401-2_AP_Headcount NMC_Great for MT" xfId="448"/>
    <cellStyle name="_C225_Japan fcst 060401-2_AP_Headcount NMC_PTI Slide" xfId="449"/>
    <cellStyle name="_C225_Japan fcst 060401-2_AP_Headcount NMC_Px" xfId="450"/>
    <cellStyle name="_C225_Japan fcst 060401-2_AP_Headcount NMC_Slide8" xfId="451"/>
    <cellStyle name="_C225_Japan fcst 060401-2_AP_Monthly Biz Review_0607" xfId="452"/>
    <cellStyle name="_C225_Japan fcst 060401-2_AP_Monthly Biz Review_0607_15.R&amp;D" xfId="453"/>
    <cellStyle name="_C225_Japan fcst 060401-2_AP_Monthly Biz Review_0607_AsPac-Budget Pres S Binder Reg Summary_2008B" xfId="454"/>
    <cellStyle name="_C225_Japan fcst 060401-2_AP_Monthly Biz Review_0607_AsPac-Budget Pres S Binder Reg Summary_2008B(1to30)" xfId="455"/>
    <cellStyle name="_C225_Japan fcst 060401-2_AP_Monthly Biz Review_0607_AsPac-Budget Pres S Binder Reg Summary_2008B(31to60)" xfId="456"/>
    <cellStyle name="_C225_Japan fcst 060401-2_AP_Monthly Biz Review_0607_Bridges_for SB deck" xfId="457"/>
    <cellStyle name="_C225_Japan fcst 060401-2_AP_Monthly Biz Review_0607_Great for MT" xfId="458"/>
    <cellStyle name="_C225_Japan fcst 060401-2_AP_Monthly Biz Review_0607_PTI Slide" xfId="459"/>
    <cellStyle name="_C225_Japan fcst 060401-2_AP_Monthly Biz Review_0607_Px" xfId="460"/>
    <cellStyle name="_C225_Japan fcst 060401-2_AP_Monthly Biz Review_0607_Slide8" xfId="461"/>
    <cellStyle name="_C225_Japan fcst 060401-2_AP_Monthly Biz Review_0906" xfId="462"/>
    <cellStyle name="_C225_Japan fcst 060401-2_AP_Monthly Biz Review_0906_15.R&amp;D" xfId="463"/>
    <cellStyle name="_C225_Japan fcst 060401-2_AP_Monthly Biz Review_0906_AsPac-Budget Pres S Binder Reg Summary_2008B" xfId="464"/>
    <cellStyle name="_C225_Japan fcst 060401-2_AP_Monthly Biz Review_0906_AsPac-Budget Pres S Binder Reg Summary_2008B(1to30)" xfId="465"/>
    <cellStyle name="_C225_Japan fcst 060401-2_AP_Monthly Biz Review_0906_AsPac-Budget Pres S Binder Reg Summary_2008B(31to60)" xfId="466"/>
    <cellStyle name="_C225_Japan fcst 060401-2_AP_Monthly Biz Review_0906_Bridge(Aug YTD to Sep Pro)" xfId="467"/>
    <cellStyle name="_C225_Japan fcst 060401-2_AP_Monthly Biz Review_0906_Bridge(Aug YTD to Sep Pro)_15.R&amp;D" xfId="468"/>
    <cellStyle name="_C225_Japan fcst 060401-2_AP_Monthly Biz Review_0906_Bridge(Aug YTD to Sep Pro)_AsPac-Budget Pres S Binder Reg Summary_2008B" xfId="469"/>
    <cellStyle name="_C225_Japan fcst 060401-2_AP_Monthly Biz Review_0906_Bridge(Aug YTD to Sep Pro)_AsPac-Budget Pres S Binder Reg Summary_2008B(1to30)" xfId="470"/>
    <cellStyle name="_C225_Japan fcst 060401-2_AP_Monthly Biz Review_0906_Bridge(Aug YTD to Sep Pro)_AsPac-Budget Pres S Binder Reg Summary_2008B(31to60)" xfId="471"/>
    <cellStyle name="_C225_Japan fcst 060401-2_AP_Monthly Biz Review_0906_Bridge(Aug YTD to Sep Pro)_Bridges_for SB deck" xfId="472"/>
    <cellStyle name="_C225_Japan fcst 060401-2_AP_Monthly Biz Review_0906_Bridge(Aug YTD to Sep Pro)_Great for MT" xfId="473"/>
    <cellStyle name="_C225_Japan fcst 060401-2_AP_Monthly Biz Review_0906_Bridge(Aug YTD to Sep Pro)_PTI Slide" xfId="474"/>
    <cellStyle name="_C225_Japan fcst 060401-2_AP_Monthly Biz Review_0906_Bridge(Aug YTD to Sep Pro)_Px" xfId="475"/>
    <cellStyle name="_C225_Japan fcst 060401-2_AP_Monthly Biz Review_0906_Bridge(Aug YTD to Sep Pro)_Slide8" xfId="476"/>
    <cellStyle name="_C225_Japan fcst 060401-2_AP_Monthly Biz Review_0906_Bridge_Jun Proj to Sep Proj_0907" xfId="477"/>
    <cellStyle name="_C225_Japan fcst 060401-2_AP_Monthly Biz Review_0906_Bridges_for SB deck" xfId="478"/>
    <cellStyle name="_C225_Japan fcst 060401-2_AP_Monthly Biz Review_0906_Great for MT" xfId="479"/>
    <cellStyle name="_C225_Japan fcst 060401-2_AP_Monthly Biz Review_0906_PTI Slide" xfId="480"/>
    <cellStyle name="_C225_Japan fcst 060401-2_AP_Monthly Biz Review_0906_Px" xfId="481"/>
    <cellStyle name="_C225_Japan fcst 060401-2_AP_Monthly Biz Review_0906_Reinvestment update_0907" xfId="482"/>
    <cellStyle name="_C225_Japan fcst 060401-2_AP_Monthly Biz Review_0906_Reinvestment update_0907_15.R&amp;D" xfId="483"/>
    <cellStyle name="_C225_Japan fcst 060401-2_AP_Monthly Biz Review_0906_Reinvestment update_0907_AsPac-Budget Pres S Binder Reg Summary_2008B" xfId="484"/>
    <cellStyle name="_C225_Japan fcst 060401-2_AP_Monthly Biz Review_0906_Reinvestment update_0907_AsPac-Budget Pres S Binder Reg Summary_2008B(1to30)" xfId="485"/>
    <cellStyle name="_C225_Japan fcst 060401-2_AP_Monthly Biz Review_0906_Reinvestment update_0907_AsPac-Budget Pres S Binder Reg Summary_2008B(31to60)" xfId="486"/>
    <cellStyle name="_C225_Japan fcst 060401-2_AP_Monthly Biz Review_0906_Reinvestment update_0907_Bridges_for SB deck" xfId="487"/>
    <cellStyle name="_C225_Japan fcst 060401-2_AP_Monthly Biz Review_0906_Reinvestment update_0907_Great for MT" xfId="488"/>
    <cellStyle name="_C225_Japan fcst 060401-2_AP_Monthly Biz Review_0906_Reinvestment update_0907_PTI Slide" xfId="489"/>
    <cellStyle name="_C225_Japan fcst 060401-2_AP_Monthly Biz Review_0906_Reinvestment update_0907_Px" xfId="490"/>
    <cellStyle name="_C225_Japan fcst 060401-2_AP_Monthly Biz Review_0906_Reinvestment update_0907_Slide8" xfId="491"/>
    <cellStyle name="_C225_Japan fcst 060401-2_AP_Monthly Biz Review_0906_Slide8" xfId="492"/>
    <cellStyle name="_C225_Japan fcst 060401-2_AP_Monthly Biz Review_0907" xfId="493"/>
    <cellStyle name="_C225_Japan fcst 060401-2_AP_Monthly Biz Review_0907_15.R&amp;D" xfId="494"/>
    <cellStyle name="_C225_Japan fcst 060401-2_AP_Monthly Biz Review_0907_AsPac-Budget Pres S Binder Reg Summary_2008B" xfId="495"/>
    <cellStyle name="_C225_Japan fcst 060401-2_AP_Monthly Biz Review_0907_AsPac-Budget Pres S Binder Reg Summary_2008B(1to30)" xfId="496"/>
    <cellStyle name="_C225_Japan fcst 060401-2_AP_Monthly Biz Review_0907_AsPac-Budget Pres S Binder Reg Summary_2008B(31to60)" xfId="497"/>
    <cellStyle name="_C225_Japan fcst 060401-2_AP_Monthly Biz Review_0907_Bridges_for SB deck" xfId="498"/>
    <cellStyle name="_C225_Japan fcst 060401-2_AP_Monthly Biz Review_0907_Great for MT" xfId="499"/>
    <cellStyle name="_C225_Japan fcst 060401-2_AP_Monthly Biz Review_0907_PTI Slide" xfId="500"/>
    <cellStyle name="_C225_Japan fcst 060401-2_AP_Monthly Biz Review_0907_Px" xfId="501"/>
    <cellStyle name="_C225_Japan fcst 060401-2_AP_Monthly Biz Review_0907_Slide8" xfId="502"/>
    <cellStyle name="_C225_Japan fcst 060401-2_AP_Mthly Biz Review_0507_RV" xfId="503"/>
    <cellStyle name="_C225_Japan fcst 060401-2_AP_Mthly Biz Review_0507_RV_15.R&amp;D" xfId="504"/>
    <cellStyle name="_C225_Japan fcst 060401-2_AP_Mthly Biz Review_0507_RV_AsPac-Budget Pres S Binder Reg Summary_2008B" xfId="505"/>
    <cellStyle name="_C225_Japan fcst 060401-2_AP_Mthly Biz Review_0507_RV_AsPac-Budget Pres S Binder Reg Summary_2008B(1to30)" xfId="506"/>
    <cellStyle name="_C225_Japan fcst 060401-2_AP_Mthly Biz Review_0507_RV_AsPac-Budget Pres S Binder Reg Summary_2008B(31to60)" xfId="507"/>
    <cellStyle name="_C225_Japan fcst 060401-2_AP_Mthly Biz Review_0507_RV_Bridges_for SB deck" xfId="508"/>
    <cellStyle name="_C225_Japan fcst 060401-2_AP_Mthly Biz Review_0507_RV_Great for MT" xfId="509"/>
    <cellStyle name="_C225_Japan fcst 060401-2_AP_Mthly Biz Review_0507_RV_PTI Slide" xfId="510"/>
    <cellStyle name="_C225_Japan fcst 060401-2_AP_Mthly Biz Review_0507_RV_Px" xfId="511"/>
    <cellStyle name="_C225_Japan fcst 060401-2_AP_Mthly Biz Review_0507_RV_Slide8" xfId="512"/>
    <cellStyle name="_C225_Japan fcst 060401-2_Asia Pac Q4 Pre-Close Templates(Jan7)to Dawn" xfId="513"/>
    <cellStyle name="_C225_Japan fcst 060401-2_AsPac-Budget Pres S Binder Reg Summary" xfId="514"/>
    <cellStyle name="_C225_Japan fcst 060401-2_AsPac-Budget Pres S Binder Reg Summary_1" xfId="515"/>
    <cellStyle name="_C225_Japan fcst 060401-2_AsPac-Budget Pres S Binder Reg Summary_1_AsPac-Budget Pres S Binder Reg Summary_2008B(19to30)" xfId="516"/>
    <cellStyle name="_C225_Japan fcst 060401-2_AsPac-Budget Pres S Binder Reg Summary_1_Book2" xfId="517"/>
    <cellStyle name="_C225_Japan fcst 060401-2_AsPac-Budget Pres S Binder Reg Summary_1_Book2_AsPac-Budget Pres S Binder Reg Summary_2008B(10to19)" xfId="518"/>
    <cellStyle name="_C225_Japan fcst 060401-2_AsPac-Budget Pres S Binder Reg Summary_1_Book3" xfId="519"/>
    <cellStyle name="_C225_Japan fcst 060401-2_AsPac-Budget Pres S Binder Reg Summary_1_Phase IV-breakdown" xfId="520"/>
    <cellStyle name="_C225_Japan fcst 060401-2_AsPac-Budget Pres S Binder Reg Summary_15.R&amp;D" xfId="521"/>
    <cellStyle name="_C225_Japan fcst 060401-2_AsPac-Budget Pres S Binder Reg Summary_AsPac-Budget Pres S Binder Reg Summary_2008B" xfId="522"/>
    <cellStyle name="_C225_Japan fcst 060401-2_AsPac-Budget Pres S Binder Reg Summary_AsPac-Budget Pres S Binder Reg Summary_2008B(1to30)" xfId="523"/>
    <cellStyle name="_C225_Japan fcst 060401-2_AsPac-Budget Pres S Binder Reg Summary_AsPac-Budget Pres S Binder Reg Summary_2008B(31to60)" xfId="524"/>
    <cellStyle name="_C225_Japan fcst 060401-2_AsPac-Budget Pres S Binder Reg Summary_Bridge(Aug YTD to Sep Pro)" xfId="525"/>
    <cellStyle name="_C225_Japan fcst 060401-2_AsPac-Budget Pres S Binder Reg Summary_Bridge(Aug YTD to Sep Pro)_15.R&amp;D" xfId="526"/>
    <cellStyle name="_C225_Japan fcst 060401-2_AsPac-Budget Pres S Binder Reg Summary_Bridge(Aug YTD to Sep Pro)_AsPac-Budget Pres S Binder Reg Summary_2008B" xfId="527"/>
    <cellStyle name="_C225_Japan fcst 060401-2_AsPac-Budget Pres S Binder Reg Summary_Bridge(Aug YTD to Sep Pro)_AsPac-Budget Pres S Binder Reg Summary_2008B(1to30)" xfId="528"/>
    <cellStyle name="_C225_Japan fcst 060401-2_AsPac-Budget Pres S Binder Reg Summary_Bridge(Aug YTD to Sep Pro)_AsPac-Budget Pres S Binder Reg Summary_2008B(31to60)" xfId="529"/>
    <cellStyle name="_C225_Japan fcst 060401-2_AsPac-Budget Pres S Binder Reg Summary_Bridge(Aug YTD to Sep Pro)_Bridges_for SB deck" xfId="530"/>
    <cellStyle name="_C225_Japan fcst 060401-2_AsPac-Budget Pres S Binder Reg Summary_Bridge(Aug YTD to Sep Pro)_Great for MT" xfId="531"/>
    <cellStyle name="_C225_Japan fcst 060401-2_AsPac-Budget Pres S Binder Reg Summary_Bridge(Aug YTD to Sep Pro)_PTI Slide" xfId="532"/>
    <cellStyle name="_C225_Japan fcst 060401-2_AsPac-Budget Pres S Binder Reg Summary_Bridge(Aug YTD to Sep Pro)_Px" xfId="533"/>
    <cellStyle name="_C225_Japan fcst 060401-2_AsPac-Budget Pres S Binder Reg Summary_Bridge(Aug YTD to Sep Pro)_Slide8" xfId="534"/>
    <cellStyle name="_C225_Japan fcst 060401-2_AsPac-Budget Pres S Binder Reg Summary_Bridge_Jun Proj to Sep Proj_0907" xfId="535"/>
    <cellStyle name="_C225_Japan fcst 060401-2_AsPac-Budget Pres S Binder Reg Summary_Bridges_for SB deck" xfId="536"/>
    <cellStyle name="_C225_Japan fcst 060401-2_AsPac-Budget Pres S Binder Reg Summary_Great for MT" xfId="537"/>
    <cellStyle name="_C225_Japan fcst 060401-2_AsPac-Budget Pres S Binder Reg Summary_PTI Slide" xfId="538"/>
    <cellStyle name="_C225_Japan fcst 060401-2_AsPac-Budget Pres S Binder Reg Summary_Px" xfId="539"/>
    <cellStyle name="_C225_Japan fcst 060401-2_AsPac-Budget Pres S Binder Reg Summary_Reinvestment update_0907" xfId="540"/>
    <cellStyle name="_C225_Japan fcst 060401-2_AsPac-Budget Pres S Binder Reg Summary_Reinvestment update_0907_15.R&amp;D" xfId="541"/>
    <cellStyle name="_C225_Japan fcst 060401-2_AsPac-Budget Pres S Binder Reg Summary_Reinvestment update_0907_AsPac-Budget Pres S Binder Reg Summary_2008B" xfId="542"/>
    <cellStyle name="_C225_Japan fcst 060401-2_AsPac-Budget Pres S Binder Reg Summary_Reinvestment update_0907_AsPac-Budget Pres S Binder Reg Summary_2008B(1to30)" xfId="543"/>
    <cellStyle name="_C225_Japan fcst 060401-2_AsPac-Budget Pres S Binder Reg Summary_Reinvestment update_0907_AsPac-Budget Pres S Binder Reg Summary_2008B(31to60)" xfId="544"/>
    <cellStyle name="_C225_Japan fcst 060401-2_AsPac-Budget Pres S Binder Reg Summary_Reinvestment update_0907_Bridges_for SB deck" xfId="545"/>
    <cellStyle name="_C225_Japan fcst 060401-2_AsPac-Budget Pres S Binder Reg Summary_Reinvestment update_0907_Great for MT" xfId="546"/>
    <cellStyle name="_C225_Japan fcst 060401-2_AsPac-Budget Pres S Binder Reg Summary_Reinvestment update_0907_PTI Slide" xfId="547"/>
    <cellStyle name="_C225_Japan fcst 060401-2_AsPac-Budget Pres S Binder Reg Summary_Reinvestment update_0907_Px" xfId="548"/>
    <cellStyle name="_C225_Japan fcst 060401-2_AsPac-Budget Pres S Binder Reg Summary_Reinvestment update_0907_Slide8" xfId="549"/>
    <cellStyle name="_C225_Japan fcst 060401-2_AsPac-Budget Pres S Binder Reg Summary_Slide8" xfId="550"/>
    <cellStyle name="_C225_Japan fcst 060401-2_Aus-Biz Review Update 2008 outlook" xfId="551"/>
    <cellStyle name="_C225_Japan fcst 060401-2_Aus-Biz Review Update 2008 outlook_AP_2008 First Look_0607" xfId="552"/>
    <cellStyle name="_C225_Japan fcst 060401-2_Aus-Biz Review Update 2008 outlook_AP_2008 First Look_0607(Jun25)RV" xfId="553"/>
    <cellStyle name="_C225_Japan fcst 060401-2_Aus-Biz Review Update 2008 outlook_AP_2008 Fist Look_0607" xfId="554"/>
    <cellStyle name="_C225_Japan fcst 060401-2_Aus-Biz Review Update 2008 outlook_Mina Part" xfId="555"/>
    <cellStyle name="_C225_Japan fcst 060401-2_Baraclude reinvestment Update" xfId="556"/>
    <cellStyle name="_C225_Japan fcst 060401-2_Baraclude reinvestment Update_15.R&amp;D" xfId="557"/>
    <cellStyle name="_C225_Japan fcst 060401-2_Baraclude reinvestment Update_AsPac-Budget Pres S Binder Reg Summary_2008B" xfId="558"/>
    <cellStyle name="_C225_Japan fcst 060401-2_Baraclude reinvestment Update_AsPac-Budget Pres S Binder Reg Summary_2008B(1to30)" xfId="559"/>
    <cellStyle name="_C225_Japan fcst 060401-2_Baraclude reinvestment Update_AsPac-Budget Pres S Binder Reg Summary_2008B(31to60)" xfId="560"/>
    <cellStyle name="_C225_Japan fcst 060401-2_Baraclude reinvestment Update_Bridges_for SB deck" xfId="561"/>
    <cellStyle name="_C225_Japan fcst 060401-2_Baraclude reinvestment Update_Great for MT" xfId="562"/>
    <cellStyle name="_C225_Japan fcst 060401-2_Baraclude reinvestment Update_PTI Slide" xfId="563"/>
    <cellStyle name="_C225_Japan fcst 060401-2_Baraclude reinvestment Update_Px" xfId="564"/>
    <cellStyle name="_C225_Japan fcst 060401-2_Baraclude reinvestment Update_Slide8" xfId="565"/>
    <cellStyle name="_C225_Japan fcst 060401-2_Bridge vs P Proj" xfId="566"/>
    <cellStyle name="_C225_Japan fcst 060401-2_Bridge vs P.Proj" xfId="567"/>
    <cellStyle name="_C225_Japan fcst 060401-2_Bridge vs Plan Sep" xfId="568"/>
    <cellStyle name="_C225_Japan fcst 060401-2_Bridge(Aug YTD to Sep Pro)" xfId="569"/>
    <cellStyle name="_C225_Japan fcst 060401-2_Bridge(Aug YTD to Sep Pro)_15.R&amp;D" xfId="570"/>
    <cellStyle name="_C225_Japan fcst 060401-2_Bridge(Aug YTD to Sep Pro)_AsPac-Budget Pres S Binder Reg Summary_2008B" xfId="571"/>
    <cellStyle name="_C225_Japan fcst 060401-2_Bridge(Aug YTD to Sep Pro)_AsPac-Budget Pres S Binder Reg Summary_2008B(1to30)" xfId="572"/>
    <cellStyle name="_C225_Japan fcst 060401-2_Bridge(Aug YTD to Sep Pro)_AsPac-Budget Pres S Binder Reg Summary_2008B(31to60)" xfId="573"/>
    <cellStyle name="_C225_Japan fcst 060401-2_Bridge(Aug YTD to Sep Pro)_Bridges_for SB deck" xfId="574"/>
    <cellStyle name="_C225_Japan fcst 060401-2_Bridge(Aug YTD to Sep Pro)_Great for MT" xfId="575"/>
    <cellStyle name="_C225_Japan fcst 060401-2_Bridge(Aug YTD to Sep Pro)_PTI Slide" xfId="576"/>
    <cellStyle name="_C225_Japan fcst 060401-2_Bridge(Aug YTD to Sep Pro)_Px" xfId="577"/>
    <cellStyle name="_C225_Japan fcst 060401-2_Bridge(Aug YTD to Sep Pro)_Slide8" xfId="578"/>
    <cellStyle name="_C225_Japan fcst 060401-2_Bridge(May YTD to Jun Pro)" xfId="579"/>
    <cellStyle name="_C225_Japan fcst 060401-2_Bridge(May YTD to Jun Pro)_15.R&amp;D" xfId="580"/>
    <cellStyle name="_C225_Japan fcst 060401-2_Bridge(May YTD to Jun Pro)_AsPac-Budget Pres S Binder Reg Summary_2008B" xfId="581"/>
    <cellStyle name="_C225_Japan fcst 060401-2_Bridge(May YTD to Jun Pro)_AsPac-Budget Pres S Binder Reg Summary_2008B(1to30)" xfId="582"/>
    <cellStyle name="_C225_Japan fcst 060401-2_Bridge(May YTD to Jun Pro)_AsPac-Budget Pres S Binder Reg Summary_2008B(31to60)" xfId="583"/>
    <cellStyle name="_C225_Japan fcst 060401-2_Bridge(May YTD to Jun Pro)_Bridges_for SB deck" xfId="584"/>
    <cellStyle name="_C225_Japan fcst 060401-2_Bridge(May YTD to Jun Pro)_Great for MT" xfId="585"/>
    <cellStyle name="_C225_Japan fcst 060401-2_Bridge(May YTD to Jun Pro)_PTI Slide" xfId="586"/>
    <cellStyle name="_C225_Japan fcst 060401-2_Bridge(May YTD to Jun Pro)_Px" xfId="587"/>
    <cellStyle name="_C225_Japan fcst 060401-2_Bridge(May YTD to Jun Pro)_Slide8" xfId="588"/>
    <cellStyle name="_C225_Japan fcst 060401-2_Bridge_Budget to Jun proj" xfId="589"/>
    <cellStyle name="_C225_Japan fcst 060401-2_Bridge_Budget to Jun proj_15.R&amp;D" xfId="590"/>
    <cellStyle name="_C225_Japan fcst 060401-2_Bridge_Budget to Jun proj_AP_Monthly Biz Review_0607" xfId="591"/>
    <cellStyle name="_C225_Japan fcst 060401-2_Bridge_Budget to Jun proj_AP_Monthly Biz Review_0607_15.R&amp;D" xfId="592"/>
    <cellStyle name="_C225_Japan fcst 060401-2_Bridge_Budget to Jun proj_AP_Monthly Biz Review_0607_AsPac-Budget Pres S Binder Reg Summary_2008B" xfId="593"/>
    <cellStyle name="_C225_Japan fcst 060401-2_Bridge_Budget to Jun proj_AP_Monthly Biz Review_0607_AsPac-Budget Pres S Binder Reg Summary_2008B(1to30)" xfId="594"/>
    <cellStyle name="_C225_Japan fcst 060401-2_Bridge_Budget to Jun proj_AP_Monthly Biz Review_0607_AsPac-Budget Pres S Binder Reg Summary_2008B(31to60)" xfId="595"/>
    <cellStyle name="_C225_Japan fcst 060401-2_Bridge_Budget to Jun proj_AP_Monthly Biz Review_0607_Bridges_for SB deck" xfId="596"/>
    <cellStyle name="_C225_Japan fcst 060401-2_Bridge_Budget to Jun proj_AP_Monthly Biz Review_0607_Great for MT" xfId="597"/>
    <cellStyle name="_C225_Japan fcst 060401-2_Bridge_Budget to Jun proj_AP_Monthly Biz Review_0607_PTI Slide" xfId="598"/>
    <cellStyle name="_C225_Japan fcst 060401-2_Bridge_Budget to Jun proj_AP_Monthly Biz Review_0607_Px" xfId="599"/>
    <cellStyle name="_C225_Japan fcst 060401-2_Bridge_Budget to Jun proj_AP_Monthly Biz Review_0607_Slide8" xfId="600"/>
    <cellStyle name="_C225_Japan fcst 060401-2_Bridge_Budget to Jun proj_AP_Monthly Biz Review_0907" xfId="601"/>
    <cellStyle name="_C225_Japan fcst 060401-2_Bridge_Budget to Jun proj_AP_Monthly Biz Review_0907_15.R&amp;D" xfId="602"/>
    <cellStyle name="_C225_Japan fcst 060401-2_Bridge_Budget to Jun proj_AP_Monthly Biz Review_0907_AsPac-Budget Pres S Binder Reg Summary_2008B" xfId="603"/>
    <cellStyle name="_C225_Japan fcst 060401-2_Bridge_Budget to Jun proj_AP_Monthly Biz Review_0907_AsPac-Budget Pres S Binder Reg Summary_2008B(1to30)" xfId="604"/>
    <cellStyle name="_C225_Japan fcst 060401-2_Bridge_Budget to Jun proj_AP_Monthly Biz Review_0907_AsPac-Budget Pres S Binder Reg Summary_2008B(31to60)" xfId="605"/>
    <cellStyle name="_C225_Japan fcst 060401-2_Bridge_Budget to Jun proj_AP_Monthly Biz Review_0907_Bridges_for SB deck" xfId="606"/>
    <cellStyle name="_C225_Japan fcst 060401-2_Bridge_Budget to Jun proj_AP_Monthly Biz Review_0907_Great for MT" xfId="607"/>
    <cellStyle name="_C225_Japan fcst 060401-2_Bridge_Budget to Jun proj_AP_Monthly Biz Review_0907_PTI Slide" xfId="608"/>
    <cellStyle name="_C225_Japan fcst 060401-2_Bridge_Budget to Jun proj_AP_Monthly Biz Review_0907_Px" xfId="609"/>
    <cellStyle name="_C225_Japan fcst 060401-2_Bridge_Budget to Jun proj_AP_Monthly Biz Review_0907_Slide8" xfId="610"/>
    <cellStyle name="_C225_Japan fcst 060401-2_Bridge_Budget to Jun proj_AsPac-Budget Pres S Binder Reg Summary_2008B" xfId="611"/>
    <cellStyle name="_C225_Japan fcst 060401-2_Bridge_Budget to Jun proj_AsPac-Budget Pres S Binder Reg Summary_2008B(1to30)" xfId="612"/>
    <cellStyle name="_C225_Japan fcst 060401-2_Bridge_Budget to Jun proj_AsPac-Budget Pres S Binder Reg Summary_2008B(31to60)" xfId="613"/>
    <cellStyle name="_C225_Japan fcst 060401-2_Bridge_Budget to Jun proj_Bridge(Aug YTD to Sep Pro)" xfId="614"/>
    <cellStyle name="_C225_Japan fcst 060401-2_Bridge_Budget to Jun proj_Bridge(Aug YTD to Sep Pro)_15.R&amp;D" xfId="615"/>
    <cellStyle name="_C225_Japan fcst 060401-2_Bridge_Budget to Jun proj_Bridge(Aug YTD to Sep Pro)_AsPac-Budget Pres S Binder Reg Summary_2008B" xfId="616"/>
    <cellStyle name="_C225_Japan fcst 060401-2_Bridge_Budget to Jun proj_Bridge(Aug YTD to Sep Pro)_AsPac-Budget Pres S Binder Reg Summary_2008B(1to30)" xfId="617"/>
    <cellStyle name="_C225_Japan fcst 060401-2_Bridge_Budget to Jun proj_Bridge(Aug YTD to Sep Pro)_AsPac-Budget Pres S Binder Reg Summary_2008B(31to60)" xfId="618"/>
    <cellStyle name="_C225_Japan fcst 060401-2_Bridge_Budget to Jun proj_Bridge(Aug YTD to Sep Pro)_Bridges_for SB deck" xfId="619"/>
    <cellStyle name="_C225_Japan fcst 060401-2_Bridge_Budget to Jun proj_Bridge(Aug YTD to Sep Pro)_Great for MT" xfId="620"/>
    <cellStyle name="_C225_Japan fcst 060401-2_Bridge_Budget to Jun proj_Bridge(Aug YTD to Sep Pro)_PTI Slide" xfId="621"/>
    <cellStyle name="_C225_Japan fcst 060401-2_Bridge_Budget to Jun proj_Bridge(Aug YTD to Sep Pro)_Px" xfId="622"/>
    <cellStyle name="_C225_Japan fcst 060401-2_Bridge_Budget to Jun proj_Bridge(Aug YTD to Sep Pro)_Slide8" xfId="623"/>
    <cellStyle name="_C225_Japan fcst 060401-2_Bridge_Budget to Jun proj_Bridge_Jun Proj to Sep Proj_0907" xfId="624"/>
    <cellStyle name="_C225_Japan fcst 060401-2_Bridge_Budget to Jun proj_Bridge_Jun Proj to Sep Proj_0907_15.R&amp;D" xfId="625"/>
    <cellStyle name="_C225_Japan fcst 060401-2_Bridge_Budget to Jun proj_Bridge_Jun Proj to Sep Proj_0907_AsPac-Budget Pres S Binder Reg Summary_2008B" xfId="626"/>
    <cellStyle name="_C225_Japan fcst 060401-2_Bridge_Budget to Jun proj_Bridge_Jun Proj to Sep Proj_0907_AsPac-Budget Pres S Binder Reg Summary_2008B(1to30)" xfId="627"/>
    <cellStyle name="_C225_Japan fcst 060401-2_Bridge_Budget to Jun proj_Bridge_Jun Proj to Sep Proj_0907_AsPac-Budget Pres S Binder Reg Summary_2008B(31to60)" xfId="628"/>
    <cellStyle name="_C225_Japan fcst 060401-2_Bridge_Budget to Jun proj_Bridge_Jun Proj to Sep Proj_0907_Bridges_for SB deck" xfId="629"/>
    <cellStyle name="_C225_Japan fcst 060401-2_Bridge_Budget to Jun proj_Bridge_Jun Proj to Sep Proj_0907_Great for MT" xfId="630"/>
    <cellStyle name="_C225_Japan fcst 060401-2_Bridge_Budget to Jun proj_Bridge_Jun Proj to Sep Proj_0907_PTI Slide" xfId="631"/>
    <cellStyle name="_C225_Japan fcst 060401-2_Bridge_Budget to Jun proj_Bridge_Jun Proj to Sep Proj_0907_Px" xfId="632"/>
    <cellStyle name="_C225_Japan fcst 060401-2_Bridge_Budget to Jun proj_Bridge_Jun Proj to Sep Proj_0907_Slide8" xfId="633"/>
    <cellStyle name="_C225_Japan fcst 060401-2_Bridge_Budget to Jun proj_Bridges_for SB deck" xfId="634"/>
    <cellStyle name="_C225_Japan fcst 060401-2_Bridge_Budget to Jun proj_Comments fr MT(Jun 22)" xfId="635"/>
    <cellStyle name="_C225_Japan fcst 060401-2_Bridge_Budget to Jun proj_Comments fr MT(Jun 22)_15.R&amp;D" xfId="636"/>
    <cellStyle name="_C225_Japan fcst 060401-2_Bridge_Budget to Jun proj_Comments fr MT(Jun 22)_AsPac-Budget Pres S Binder Reg Summary_2008B" xfId="637"/>
    <cellStyle name="_C225_Japan fcst 060401-2_Bridge_Budget to Jun proj_Comments fr MT(Jun 22)_AsPac-Budget Pres S Binder Reg Summary_2008B(1to30)" xfId="638"/>
    <cellStyle name="_C225_Japan fcst 060401-2_Bridge_Budget to Jun proj_Comments fr MT(Jun 22)_AsPac-Budget Pres S Binder Reg Summary_2008B(31to60)" xfId="639"/>
    <cellStyle name="_C225_Japan fcst 060401-2_Bridge_Budget to Jun proj_Comments fr MT(Jun 22)_Bridges_for SB deck" xfId="640"/>
    <cellStyle name="_C225_Japan fcst 060401-2_Bridge_Budget to Jun proj_Comments fr MT(Jun 22)_Great for MT" xfId="641"/>
    <cellStyle name="_C225_Japan fcst 060401-2_Bridge_Budget to Jun proj_Comments fr MT(Jun 22)_PTI Slide" xfId="642"/>
    <cellStyle name="_C225_Japan fcst 060401-2_Bridge_Budget to Jun proj_Comments fr MT(Jun 22)_Px" xfId="643"/>
    <cellStyle name="_C225_Japan fcst 060401-2_Bridge_Budget to Jun proj_Comments fr MT(Jun 22)_Slide8" xfId="644"/>
    <cellStyle name="_C225_Japan fcst 060401-2_Bridge_Budget to Jun proj_Great for MT" xfId="645"/>
    <cellStyle name="_C225_Japan fcst 060401-2_Bridge_Budget to Jun proj_Projection sales PVE torpedo chart_0907" xfId="646"/>
    <cellStyle name="_C225_Japan fcst 060401-2_Bridge_Budget to Jun proj_Projection sales PVE torpedo chart_0907_15.R&amp;D" xfId="647"/>
    <cellStyle name="_C225_Japan fcst 060401-2_Bridge_Budget to Jun proj_Projection sales PVE torpedo chart_0907_AsPac-Budget Pres S Binder Reg Summary_2008B" xfId="648"/>
    <cellStyle name="_C225_Japan fcst 060401-2_Bridge_Budget to Jun proj_Projection sales PVE torpedo chart_0907_AsPac-Budget Pres S Binder Reg Summary_2008B(1to30)" xfId="649"/>
    <cellStyle name="_C225_Japan fcst 060401-2_Bridge_Budget to Jun proj_Projection sales PVE torpedo chart_0907_AsPac-Budget Pres S Binder Reg Summary_2008B(31to60)" xfId="650"/>
    <cellStyle name="_C225_Japan fcst 060401-2_Bridge_Budget to Jun proj_Projection sales PVE torpedo chart_0907_Bridges_for SB deck" xfId="651"/>
    <cellStyle name="_C225_Japan fcst 060401-2_Bridge_Budget to Jun proj_Projection sales PVE torpedo chart_0907_Great for MT" xfId="652"/>
    <cellStyle name="_C225_Japan fcst 060401-2_Bridge_Budget to Jun proj_Projection sales PVE torpedo chart_0907_PTI Slide" xfId="653"/>
    <cellStyle name="_C225_Japan fcst 060401-2_Bridge_Budget to Jun proj_Projection sales PVE torpedo chart_0907_Px" xfId="654"/>
    <cellStyle name="_C225_Japan fcst 060401-2_Bridge_Budget to Jun proj_Projection sales PVE torpedo chart_0907_Slide8" xfId="655"/>
    <cellStyle name="_C225_Japan fcst 060401-2_Bridge_Budget to Jun proj_PTI Slide" xfId="656"/>
    <cellStyle name="_C225_Japan fcst 060401-2_Bridge_Budget to Jun proj_Px" xfId="657"/>
    <cellStyle name="_C225_Japan fcst 060401-2_Bridge_Budget to Jun proj_R&amp;O_0907" xfId="658"/>
    <cellStyle name="_C225_Japan fcst 060401-2_Bridge_Budget to Jun proj_R&amp;O_0907_15.R&amp;D" xfId="659"/>
    <cellStyle name="_C225_Japan fcst 060401-2_Bridge_Budget to Jun proj_R&amp;O_0907_AsPac-Budget Pres S Binder Reg Summary_2008B" xfId="660"/>
    <cellStyle name="_C225_Japan fcst 060401-2_Bridge_Budget to Jun proj_R&amp;O_0907_AsPac-Budget Pres S Binder Reg Summary_2008B(1to30)" xfId="661"/>
    <cellStyle name="_C225_Japan fcst 060401-2_Bridge_Budget to Jun proj_R&amp;O_0907_AsPac-Budget Pres S Binder Reg Summary_2008B(31to60)" xfId="662"/>
    <cellStyle name="_C225_Japan fcst 060401-2_Bridge_Budget to Jun proj_R&amp;O_0907_Bridges_for SB deck" xfId="663"/>
    <cellStyle name="_C225_Japan fcst 060401-2_Bridge_Budget to Jun proj_R&amp;O_0907_Great for MT" xfId="664"/>
    <cellStyle name="_C225_Japan fcst 060401-2_Bridge_Budget to Jun proj_R&amp;O_0907_PTI Slide" xfId="665"/>
    <cellStyle name="_C225_Japan fcst 060401-2_Bridge_Budget to Jun proj_R&amp;O_0907_Px" xfId="666"/>
    <cellStyle name="_C225_Japan fcst 060401-2_Bridge_Budget to Jun proj_R&amp;O_0907_Slide8" xfId="667"/>
    <cellStyle name="_C225_Japan fcst 060401-2_Bridge_Budget to Jun proj_Reinvestment update_0907" xfId="668"/>
    <cellStyle name="_C225_Japan fcst 060401-2_Bridge_Budget to Jun proj_Reinvestment update_0907_15.R&amp;D" xfId="669"/>
    <cellStyle name="_C225_Japan fcst 060401-2_Bridge_Budget to Jun proj_Reinvestment update_0907_AsPac-Budget Pres S Binder Reg Summary_2008B" xfId="670"/>
    <cellStyle name="_C225_Japan fcst 060401-2_Bridge_Budget to Jun proj_Reinvestment update_0907_AsPac-Budget Pres S Binder Reg Summary_2008B(1to30)" xfId="671"/>
    <cellStyle name="_C225_Japan fcst 060401-2_Bridge_Budget to Jun proj_Reinvestment update_0907_AsPac-Budget Pres S Binder Reg Summary_2008B(31to60)" xfId="672"/>
    <cellStyle name="_C225_Japan fcst 060401-2_Bridge_Budget to Jun proj_Reinvestment update_0907_Bridges_for SB deck" xfId="673"/>
    <cellStyle name="_C225_Japan fcst 060401-2_Bridge_Budget to Jun proj_Reinvestment update_0907_Great for MT" xfId="674"/>
    <cellStyle name="_C225_Japan fcst 060401-2_Bridge_Budget to Jun proj_Reinvestment update_0907_PTI Slide" xfId="675"/>
    <cellStyle name="_C225_Japan fcst 060401-2_Bridge_Budget to Jun proj_Reinvestment update_0907_Px" xfId="676"/>
    <cellStyle name="_C225_Japan fcst 060401-2_Bridge_Budget to Jun proj_Reinvestment update_0907_Slide8" xfId="677"/>
    <cellStyle name="_C225_Japan fcst 060401-2_Bridge_Budget to Jun proj_Slide8" xfId="678"/>
    <cellStyle name="_C225_Japan fcst 060401-2_Bridge_Budget to Sep proj" xfId="679"/>
    <cellStyle name="_C225_Japan fcst 060401-2_Bridge_Budget to Sep proj_15.R&amp;D" xfId="680"/>
    <cellStyle name="_C225_Japan fcst 060401-2_Bridge_Budget to Sep proj_AsPac-Budget Pres S Binder Reg Summary_2008B" xfId="681"/>
    <cellStyle name="_C225_Japan fcst 060401-2_Bridge_Budget to Sep proj_AsPac-Budget Pres S Binder Reg Summary_2008B(1to30)" xfId="682"/>
    <cellStyle name="_C225_Japan fcst 060401-2_Bridge_Budget to Sep proj_AsPac-Budget Pres S Binder Reg Summary_2008B(31to60)" xfId="683"/>
    <cellStyle name="_C225_Japan fcst 060401-2_Bridge_Budget to Sep proj_Bridge(Aug YTD to Sep Pro)" xfId="684"/>
    <cellStyle name="_C225_Japan fcst 060401-2_Bridge_Budget to Sep proj_Bridge(Aug YTD to Sep Pro)_15.R&amp;D" xfId="685"/>
    <cellStyle name="_C225_Japan fcst 060401-2_Bridge_Budget to Sep proj_Bridge(Aug YTD to Sep Pro)_AsPac-Budget Pres S Binder Reg Summary_2008B" xfId="686"/>
    <cellStyle name="_C225_Japan fcst 060401-2_Bridge_Budget to Sep proj_Bridge(Aug YTD to Sep Pro)_AsPac-Budget Pres S Binder Reg Summary_2008B(1to30)" xfId="687"/>
    <cellStyle name="_C225_Japan fcst 060401-2_Bridge_Budget to Sep proj_Bridge(Aug YTD to Sep Pro)_AsPac-Budget Pres S Binder Reg Summary_2008B(31to60)" xfId="688"/>
    <cellStyle name="_C225_Japan fcst 060401-2_Bridge_Budget to Sep proj_Bridge(Aug YTD to Sep Pro)_Bridges_for SB deck" xfId="689"/>
    <cellStyle name="_C225_Japan fcst 060401-2_Bridge_Budget to Sep proj_Bridge(Aug YTD to Sep Pro)_Great for MT" xfId="690"/>
    <cellStyle name="_C225_Japan fcst 060401-2_Bridge_Budget to Sep proj_Bridge(Aug YTD to Sep Pro)_PTI Slide" xfId="691"/>
    <cellStyle name="_C225_Japan fcst 060401-2_Bridge_Budget to Sep proj_Bridge(Aug YTD to Sep Pro)_Px" xfId="692"/>
    <cellStyle name="_C225_Japan fcst 060401-2_Bridge_Budget to Sep proj_Bridge(Aug YTD to Sep Pro)_Slide8" xfId="693"/>
    <cellStyle name="_C225_Japan fcst 060401-2_Bridge_Budget to Sep proj_Bridges_for SB deck" xfId="694"/>
    <cellStyle name="_C225_Japan fcst 060401-2_Bridge_Budget to Sep proj_Great for MT" xfId="695"/>
    <cellStyle name="_C225_Japan fcst 060401-2_Bridge_Budget to Sep proj_PTI Slide" xfId="696"/>
    <cellStyle name="_C225_Japan fcst 060401-2_Bridge_Budget to Sep proj_Px" xfId="697"/>
    <cellStyle name="_C225_Japan fcst 060401-2_Bridge_Budget to Sep proj_Slide8" xfId="698"/>
    <cellStyle name="_C225_Japan fcst 060401-2_Bridge_Jun Proj to Sep Proj_0907" xfId="699"/>
    <cellStyle name="_C225_Japan fcst 060401-2_Bridge_Jun Proj to Sep Proj_0907_15.R&amp;D" xfId="700"/>
    <cellStyle name="_C225_Japan fcst 060401-2_Bridge_Jun Proj to Sep Proj_0907_AsPac-Budget Pres S Binder Reg Summary_2008B" xfId="701"/>
    <cellStyle name="_C225_Japan fcst 060401-2_Bridge_Jun Proj to Sep Proj_0907_AsPac-Budget Pres S Binder Reg Summary_2008B(1to30)" xfId="702"/>
    <cellStyle name="_C225_Japan fcst 060401-2_Bridge_Jun Proj to Sep Proj_0907_AsPac-Budget Pres S Binder Reg Summary_2008B(31to60)" xfId="703"/>
    <cellStyle name="_C225_Japan fcst 060401-2_Bridge_Jun Proj to Sep Proj_0907_Bridges_for SB deck" xfId="704"/>
    <cellStyle name="_C225_Japan fcst 060401-2_Bridge_Jun Proj to Sep Proj_0907_Great for MT" xfId="705"/>
    <cellStyle name="_C225_Japan fcst 060401-2_Bridge_Jun Proj to Sep Proj_0907_PTI Slide" xfId="706"/>
    <cellStyle name="_C225_Japan fcst 060401-2_Bridge_Jun Proj to Sep Proj_0907_Px" xfId="707"/>
    <cellStyle name="_C225_Japan fcst 060401-2_Bridge_Jun Proj to Sep Proj_0907_Slide8" xfId="708"/>
    <cellStyle name="_C225_Japan fcst 060401-2_Bridge_Mar proj to Jun proj" xfId="709"/>
    <cellStyle name="_C225_Japan fcst 060401-2_Bridge_Mar proj to Jun proj_15.R&amp;D" xfId="710"/>
    <cellStyle name="_C225_Japan fcst 060401-2_Bridge_Mar proj to Jun proj_AP_Monthly Biz Review_0607" xfId="711"/>
    <cellStyle name="_C225_Japan fcst 060401-2_Bridge_Mar proj to Jun proj_AP_Monthly Biz Review_0607_15.R&amp;D" xfId="712"/>
    <cellStyle name="_C225_Japan fcst 060401-2_Bridge_Mar proj to Jun proj_AP_Monthly Biz Review_0607_AsPac-Budget Pres S Binder Reg Summary_2008B" xfId="713"/>
    <cellStyle name="_C225_Japan fcst 060401-2_Bridge_Mar proj to Jun proj_AP_Monthly Biz Review_0607_AsPac-Budget Pres S Binder Reg Summary_2008B(1to30)" xfId="714"/>
    <cellStyle name="_C225_Japan fcst 060401-2_Bridge_Mar proj to Jun proj_AP_Monthly Biz Review_0607_AsPac-Budget Pres S Binder Reg Summary_2008B(31to60)" xfId="715"/>
    <cellStyle name="_C225_Japan fcst 060401-2_Bridge_Mar proj to Jun proj_AP_Monthly Biz Review_0607_Bridges_for SB deck" xfId="716"/>
    <cellStyle name="_C225_Japan fcst 060401-2_Bridge_Mar proj to Jun proj_AP_Monthly Biz Review_0607_Great for MT" xfId="717"/>
    <cellStyle name="_C225_Japan fcst 060401-2_Bridge_Mar proj to Jun proj_AP_Monthly Biz Review_0607_PTI Slide" xfId="718"/>
    <cellStyle name="_C225_Japan fcst 060401-2_Bridge_Mar proj to Jun proj_AP_Monthly Biz Review_0607_Px" xfId="719"/>
    <cellStyle name="_C225_Japan fcst 060401-2_Bridge_Mar proj to Jun proj_AP_Monthly Biz Review_0607_Slide8" xfId="720"/>
    <cellStyle name="_C225_Japan fcst 060401-2_Bridge_Mar proj to Jun proj_AP_Monthly Biz Review_0907" xfId="721"/>
    <cellStyle name="_C225_Japan fcst 060401-2_Bridge_Mar proj to Jun proj_AP_Monthly Biz Review_0907_15.R&amp;D" xfId="722"/>
    <cellStyle name="_C225_Japan fcst 060401-2_Bridge_Mar proj to Jun proj_AP_Monthly Biz Review_0907_AsPac-Budget Pres S Binder Reg Summary_2008B" xfId="723"/>
    <cellStyle name="_C225_Japan fcst 060401-2_Bridge_Mar proj to Jun proj_AP_Monthly Biz Review_0907_AsPac-Budget Pres S Binder Reg Summary_2008B(1to30)" xfId="724"/>
    <cellStyle name="_C225_Japan fcst 060401-2_Bridge_Mar proj to Jun proj_AP_Monthly Biz Review_0907_AsPac-Budget Pres S Binder Reg Summary_2008B(31to60)" xfId="725"/>
    <cellStyle name="_C225_Japan fcst 060401-2_Bridge_Mar proj to Jun proj_AP_Monthly Biz Review_0907_Bridges_for SB deck" xfId="726"/>
    <cellStyle name="_C225_Japan fcst 060401-2_Bridge_Mar proj to Jun proj_AP_Monthly Biz Review_0907_Great for MT" xfId="727"/>
    <cellStyle name="_C225_Japan fcst 060401-2_Bridge_Mar proj to Jun proj_AP_Monthly Biz Review_0907_PTI Slide" xfId="728"/>
    <cellStyle name="_C225_Japan fcst 060401-2_Bridge_Mar proj to Jun proj_AP_Monthly Biz Review_0907_Px" xfId="729"/>
    <cellStyle name="_C225_Japan fcst 060401-2_Bridge_Mar proj to Jun proj_AP_Monthly Biz Review_0907_Slide8" xfId="730"/>
    <cellStyle name="_C225_Japan fcst 060401-2_Bridge_Mar proj to Jun proj_AsPac-Budget Pres S Binder Reg Summary_2008B" xfId="731"/>
    <cellStyle name="_C225_Japan fcst 060401-2_Bridge_Mar proj to Jun proj_AsPac-Budget Pres S Binder Reg Summary_2008B(1to30)" xfId="732"/>
    <cellStyle name="_C225_Japan fcst 060401-2_Bridge_Mar proj to Jun proj_AsPac-Budget Pres S Binder Reg Summary_2008B(31to60)" xfId="733"/>
    <cellStyle name="_C225_Japan fcst 060401-2_Bridge_Mar proj to Jun proj_Bridge(Aug YTD to Sep Pro)" xfId="734"/>
    <cellStyle name="_C225_Japan fcst 060401-2_Bridge_Mar proj to Jun proj_Bridge(Aug YTD to Sep Pro)_15.R&amp;D" xfId="735"/>
    <cellStyle name="_C225_Japan fcst 060401-2_Bridge_Mar proj to Jun proj_Bridge(Aug YTD to Sep Pro)_AsPac-Budget Pres S Binder Reg Summary_2008B" xfId="736"/>
    <cellStyle name="_C225_Japan fcst 060401-2_Bridge_Mar proj to Jun proj_Bridge(Aug YTD to Sep Pro)_AsPac-Budget Pres S Binder Reg Summary_2008B(1to30)" xfId="737"/>
    <cellStyle name="_C225_Japan fcst 060401-2_Bridge_Mar proj to Jun proj_Bridge(Aug YTD to Sep Pro)_AsPac-Budget Pres S Binder Reg Summary_2008B(31to60)" xfId="738"/>
    <cellStyle name="_C225_Japan fcst 060401-2_Bridge_Mar proj to Jun proj_Bridge(Aug YTD to Sep Pro)_Bridges_for SB deck" xfId="739"/>
    <cellStyle name="_C225_Japan fcst 060401-2_Bridge_Mar proj to Jun proj_Bridge(Aug YTD to Sep Pro)_Great for MT" xfId="740"/>
    <cellStyle name="_C225_Japan fcst 060401-2_Bridge_Mar proj to Jun proj_Bridge(Aug YTD to Sep Pro)_PTI Slide" xfId="741"/>
    <cellStyle name="_C225_Japan fcst 060401-2_Bridge_Mar proj to Jun proj_Bridge(Aug YTD to Sep Pro)_Px" xfId="742"/>
    <cellStyle name="_C225_Japan fcst 060401-2_Bridge_Mar proj to Jun proj_Bridge(Aug YTD to Sep Pro)_Slide8" xfId="743"/>
    <cellStyle name="_C225_Japan fcst 060401-2_Bridge_Mar proj to Jun proj_Bridge_Jun Proj to Sep Proj_0907" xfId="744"/>
    <cellStyle name="_C225_Japan fcst 060401-2_Bridge_Mar proj to Jun proj_Bridge_Jun Proj to Sep Proj_0907_15.R&amp;D" xfId="745"/>
    <cellStyle name="_C225_Japan fcst 060401-2_Bridge_Mar proj to Jun proj_Bridge_Jun Proj to Sep Proj_0907_AsPac-Budget Pres S Binder Reg Summary_2008B" xfId="746"/>
    <cellStyle name="_C225_Japan fcst 060401-2_Bridge_Mar proj to Jun proj_Bridge_Jun Proj to Sep Proj_0907_AsPac-Budget Pres S Binder Reg Summary_2008B(1to30)" xfId="747"/>
    <cellStyle name="_C225_Japan fcst 060401-2_Bridge_Mar proj to Jun proj_Bridge_Jun Proj to Sep Proj_0907_AsPac-Budget Pres S Binder Reg Summary_2008B(31to60)" xfId="748"/>
    <cellStyle name="_C225_Japan fcst 060401-2_Bridge_Mar proj to Jun proj_Bridge_Jun Proj to Sep Proj_0907_Bridges_for SB deck" xfId="749"/>
    <cellStyle name="_C225_Japan fcst 060401-2_Bridge_Mar proj to Jun proj_Bridge_Jun Proj to Sep Proj_0907_Great for MT" xfId="750"/>
    <cellStyle name="_C225_Japan fcst 060401-2_Bridge_Mar proj to Jun proj_Bridge_Jun Proj to Sep Proj_0907_PTI Slide" xfId="751"/>
    <cellStyle name="_C225_Japan fcst 060401-2_Bridge_Mar proj to Jun proj_Bridge_Jun Proj to Sep Proj_0907_Px" xfId="752"/>
    <cellStyle name="_C225_Japan fcst 060401-2_Bridge_Mar proj to Jun proj_Bridge_Jun Proj to Sep Proj_0907_Slide8" xfId="753"/>
    <cellStyle name="_C225_Japan fcst 060401-2_Bridge_Mar proj to Jun proj_Bridges_for SB deck" xfId="754"/>
    <cellStyle name="_C225_Japan fcst 060401-2_Bridge_Mar proj to Jun proj_Comments fr MT(Jun 22)" xfId="755"/>
    <cellStyle name="_C225_Japan fcst 060401-2_Bridge_Mar proj to Jun proj_Comments fr MT(Jun 22)_15.R&amp;D" xfId="756"/>
    <cellStyle name="_C225_Japan fcst 060401-2_Bridge_Mar proj to Jun proj_Comments fr MT(Jun 22)_AsPac-Budget Pres S Binder Reg Summary_2008B" xfId="757"/>
    <cellStyle name="_C225_Japan fcst 060401-2_Bridge_Mar proj to Jun proj_Comments fr MT(Jun 22)_AsPac-Budget Pres S Binder Reg Summary_2008B(1to30)" xfId="758"/>
    <cellStyle name="_C225_Japan fcst 060401-2_Bridge_Mar proj to Jun proj_Comments fr MT(Jun 22)_AsPac-Budget Pres S Binder Reg Summary_2008B(31to60)" xfId="759"/>
    <cellStyle name="_C225_Japan fcst 060401-2_Bridge_Mar proj to Jun proj_Comments fr MT(Jun 22)_Bridges_for SB deck" xfId="760"/>
    <cellStyle name="_C225_Japan fcst 060401-2_Bridge_Mar proj to Jun proj_Comments fr MT(Jun 22)_Great for MT" xfId="761"/>
    <cellStyle name="_C225_Japan fcst 060401-2_Bridge_Mar proj to Jun proj_Comments fr MT(Jun 22)_PTI Slide" xfId="762"/>
    <cellStyle name="_C225_Japan fcst 060401-2_Bridge_Mar proj to Jun proj_Comments fr MT(Jun 22)_Px" xfId="763"/>
    <cellStyle name="_C225_Japan fcst 060401-2_Bridge_Mar proj to Jun proj_Comments fr MT(Jun 22)_Slide8" xfId="764"/>
    <cellStyle name="_C225_Japan fcst 060401-2_Bridge_Mar proj to Jun proj_Great for MT" xfId="765"/>
    <cellStyle name="_C225_Japan fcst 060401-2_Bridge_Mar proj to Jun proj_Projection sales PVE torpedo chart_0907" xfId="766"/>
    <cellStyle name="_C225_Japan fcst 060401-2_Bridge_Mar proj to Jun proj_Projection sales PVE torpedo chart_0907_15.R&amp;D" xfId="767"/>
    <cellStyle name="_C225_Japan fcst 060401-2_Bridge_Mar proj to Jun proj_Projection sales PVE torpedo chart_0907_AsPac-Budget Pres S Binder Reg Summary_2008B" xfId="768"/>
    <cellStyle name="_C225_Japan fcst 060401-2_Bridge_Mar proj to Jun proj_Projection sales PVE torpedo chart_0907_AsPac-Budget Pres S Binder Reg Summary_2008B(1to30)" xfId="769"/>
    <cellStyle name="_C225_Japan fcst 060401-2_Bridge_Mar proj to Jun proj_Projection sales PVE torpedo chart_0907_AsPac-Budget Pres S Binder Reg Summary_2008B(31to60)" xfId="770"/>
    <cellStyle name="_C225_Japan fcst 060401-2_Bridge_Mar proj to Jun proj_Projection sales PVE torpedo chart_0907_Bridges_for SB deck" xfId="771"/>
    <cellStyle name="_C225_Japan fcst 060401-2_Bridge_Mar proj to Jun proj_Projection sales PVE torpedo chart_0907_Great for MT" xfId="772"/>
    <cellStyle name="_C225_Japan fcst 060401-2_Bridge_Mar proj to Jun proj_Projection sales PVE torpedo chart_0907_PTI Slide" xfId="773"/>
    <cellStyle name="_C225_Japan fcst 060401-2_Bridge_Mar proj to Jun proj_Projection sales PVE torpedo chart_0907_Px" xfId="774"/>
    <cellStyle name="_C225_Japan fcst 060401-2_Bridge_Mar proj to Jun proj_Projection sales PVE torpedo chart_0907_Slide8" xfId="775"/>
    <cellStyle name="_C225_Japan fcst 060401-2_Bridge_Mar proj to Jun proj_PTI Slide" xfId="776"/>
    <cellStyle name="_C225_Japan fcst 060401-2_Bridge_Mar proj to Jun proj_Px" xfId="777"/>
    <cellStyle name="_C225_Japan fcst 060401-2_Bridge_Mar proj to Jun proj_R&amp;O_0907" xfId="778"/>
    <cellStyle name="_C225_Japan fcst 060401-2_Bridge_Mar proj to Jun proj_R&amp;O_0907_15.R&amp;D" xfId="779"/>
    <cellStyle name="_C225_Japan fcst 060401-2_Bridge_Mar proj to Jun proj_R&amp;O_0907_AsPac-Budget Pres S Binder Reg Summary_2008B" xfId="780"/>
    <cellStyle name="_C225_Japan fcst 060401-2_Bridge_Mar proj to Jun proj_R&amp;O_0907_AsPac-Budget Pres S Binder Reg Summary_2008B(1to30)" xfId="781"/>
    <cellStyle name="_C225_Japan fcst 060401-2_Bridge_Mar proj to Jun proj_R&amp;O_0907_AsPac-Budget Pres S Binder Reg Summary_2008B(31to60)" xfId="782"/>
    <cellStyle name="_C225_Japan fcst 060401-2_Bridge_Mar proj to Jun proj_R&amp;O_0907_Bridges_for SB deck" xfId="783"/>
    <cellStyle name="_C225_Japan fcst 060401-2_Bridge_Mar proj to Jun proj_R&amp;O_0907_Great for MT" xfId="784"/>
    <cellStyle name="_C225_Japan fcst 060401-2_Bridge_Mar proj to Jun proj_R&amp;O_0907_PTI Slide" xfId="785"/>
    <cellStyle name="_C225_Japan fcst 060401-2_Bridge_Mar proj to Jun proj_R&amp;O_0907_Px" xfId="786"/>
    <cellStyle name="_C225_Japan fcst 060401-2_Bridge_Mar proj to Jun proj_R&amp;O_0907_Slide8" xfId="787"/>
    <cellStyle name="_C225_Japan fcst 060401-2_Bridge_Mar proj to Jun proj_Reinvestment update_0907" xfId="788"/>
    <cellStyle name="_C225_Japan fcst 060401-2_Bridge_Mar proj to Jun proj_Reinvestment update_0907_15.R&amp;D" xfId="789"/>
    <cellStyle name="_C225_Japan fcst 060401-2_Bridge_Mar proj to Jun proj_Reinvestment update_0907_AsPac-Budget Pres S Binder Reg Summary_2008B" xfId="790"/>
    <cellStyle name="_C225_Japan fcst 060401-2_Bridge_Mar proj to Jun proj_Reinvestment update_0907_AsPac-Budget Pres S Binder Reg Summary_2008B(1to30)" xfId="791"/>
    <cellStyle name="_C225_Japan fcst 060401-2_Bridge_Mar proj to Jun proj_Reinvestment update_0907_AsPac-Budget Pres S Binder Reg Summary_2008B(31to60)" xfId="792"/>
    <cellStyle name="_C225_Japan fcst 060401-2_Bridge_Mar proj to Jun proj_Reinvestment update_0907_Bridges_for SB deck" xfId="793"/>
    <cellStyle name="_C225_Japan fcst 060401-2_Bridge_Mar proj to Jun proj_Reinvestment update_0907_Great for MT" xfId="794"/>
    <cellStyle name="_C225_Japan fcst 060401-2_Bridge_Mar proj to Jun proj_Reinvestment update_0907_PTI Slide" xfId="795"/>
    <cellStyle name="_C225_Japan fcst 060401-2_Bridge_Mar proj to Jun proj_Reinvestment update_0907_Px" xfId="796"/>
    <cellStyle name="_C225_Japan fcst 060401-2_Bridge_Mar proj to Jun proj_Reinvestment update_0907_Slide8" xfId="797"/>
    <cellStyle name="_C225_Japan fcst 060401-2_Bridge_Mar proj to Jun proj_Slide8" xfId="798"/>
    <cellStyle name="_C225_Japan fcst 060401-2_Comments fr MT(Jun 22)" xfId="799"/>
    <cellStyle name="_C225_Japan fcst 060401-2_Comments fr MT(Jun 22)_15.R&amp;D" xfId="800"/>
    <cellStyle name="_C225_Japan fcst 060401-2_Comments fr MT(Jun 22)_AsPac-Budget Pres S Binder Reg Summary_2008B" xfId="801"/>
    <cellStyle name="_C225_Japan fcst 060401-2_Comments fr MT(Jun 22)_AsPac-Budget Pres S Binder Reg Summary_2008B(1to30)" xfId="802"/>
    <cellStyle name="_C225_Japan fcst 060401-2_Comments fr MT(Jun 22)_AsPac-Budget Pres S Binder Reg Summary_2008B(31to60)" xfId="803"/>
    <cellStyle name="_C225_Japan fcst 060401-2_Comments fr MT(Jun 22)_Bridges_for SB deck" xfId="804"/>
    <cellStyle name="_C225_Japan fcst 060401-2_Comments fr MT(Jun 22)_Great for MT" xfId="805"/>
    <cellStyle name="_C225_Japan fcst 060401-2_Comments fr MT(Jun 22)_PTI Slide" xfId="806"/>
    <cellStyle name="_C225_Japan fcst 060401-2_Comments fr MT(Jun 22)_Px" xfId="807"/>
    <cellStyle name="_C225_Japan fcst 060401-2_Comments fr MT(Jun 22)_Slide8" xfId="808"/>
    <cellStyle name="_C225_Japan fcst 060401-2_Copy of AP_Monthly Biz Review_0607" xfId="809"/>
    <cellStyle name="_C225_Japan fcst 060401-2_Copy of AP_Monthly Biz Review_0607_15.R&amp;D" xfId="810"/>
    <cellStyle name="_C225_Japan fcst 060401-2_Copy of AP_Monthly Biz Review_0607_AsPac-Budget Pres S Binder Reg Summary_2008B" xfId="811"/>
    <cellStyle name="_C225_Japan fcst 060401-2_Copy of AP_Monthly Biz Review_0607_AsPac-Budget Pres S Binder Reg Summary_2008B(1to30)" xfId="812"/>
    <cellStyle name="_C225_Japan fcst 060401-2_Copy of AP_Monthly Biz Review_0607_AsPac-Budget Pres S Binder Reg Summary_2008B(31to60)" xfId="813"/>
    <cellStyle name="_C225_Japan fcst 060401-2_Copy of AP_Monthly Biz Review_0607_Bridges_for SB deck" xfId="814"/>
    <cellStyle name="_C225_Japan fcst 060401-2_Copy of AP_Monthly Biz Review_0607_Great for MT" xfId="815"/>
    <cellStyle name="_C225_Japan fcst 060401-2_Copy of AP_Monthly Biz Review_0607_PTI Slide" xfId="816"/>
    <cellStyle name="_C225_Japan fcst 060401-2_Copy of AP_Monthly Biz Review_0607_Px" xfId="817"/>
    <cellStyle name="_C225_Japan fcst 060401-2_Copy of AP_Monthly Biz Review_0607_Slide8" xfId="818"/>
    <cellStyle name="_C225_Japan fcst 060401-2_Graph_Baraclude sales by country" xfId="819"/>
    <cellStyle name="_C225_Japan fcst 060401-2_Graph_Baraclude sales by country0507" xfId="820"/>
    <cellStyle name="_C225_Japan fcst 060401-2_Japan" xfId="821"/>
    <cellStyle name="_C225_Japan fcst 060401-2_LatCan" xfId="822"/>
    <cellStyle name="_C225_Japan fcst 060401-2_NovBridge vs PriorProj FV" xfId="823"/>
    <cellStyle name="_C225_Japan fcst 060401-2_Projection sales PVE torpedo chart_0907" xfId="824"/>
    <cellStyle name="_C225_Japan fcst 060401-2_Projection sales PVE torpedo chart_0907_15.R&amp;D" xfId="825"/>
    <cellStyle name="_C225_Japan fcst 060401-2_Projection sales PVE torpedo chart_0907_AsPac-Budget Pres S Binder Reg Summary_2008B" xfId="826"/>
    <cellStyle name="_C225_Japan fcst 060401-2_Projection sales PVE torpedo chart_0907_AsPac-Budget Pres S Binder Reg Summary_2008B(1to30)" xfId="827"/>
    <cellStyle name="_C225_Japan fcst 060401-2_Projection sales PVE torpedo chart_0907_AsPac-Budget Pres S Binder Reg Summary_2008B(31to60)" xfId="828"/>
    <cellStyle name="_C225_Japan fcst 060401-2_Projection sales PVE torpedo chart_0907_Bridges_for SB deck" xfId="829"/>
    <cellStyle name="_C225_Japan fcst 060401-2_Projection sales PVE torpedo chart_0907_Great for MT" xfId="830"/>
    <cellStyle name="_C225_Japan fcst 060401-2_Projection sales PVE torpedo chart_0907_PTI Slide" xfId="831"/>
    <cellStyle name="_C225_Japan fcst 060401-2_Projection sales PVE torpedo chart_0907_Px" xfId="832"/>
    <cellStyle name="_C225_Japan fcst 060401-2_Projection sales PVE torpedo chart_0907_Slide8" xfId="833"/>
    <cellStyle name="_C225_Japan fcst 060401-2_R&amp;O_0607" xfId="834"/>
    <cellStyle name="_C225_Japan fcst 060401-2_R&amp;O_0607_15.R&amp;D" xfId="835"/>
    <cellStyle name="_C225_Japan fcst 060401-2_R&amp;O_0607_AsPac-Budget Pres S Binder Reg Summary_2008B" xfId="836"/>
    <cellStyle name="_C225_Japan fcst 060401-2_R&amp;O_0607_AsPac-Budget Pres S Binder Reg Summary_2008B(1to30)" xfId="837"/>
    <cellStyle name="_C225_Japan fcst 060401-2_R&amp;O_0607_AsPac-Budget Pres S Binder Reg Summary_2008B(31to60)" xfId="838"/>
    <cellStyle name="_C225_Japan fcst 060401-2_R&amp;O_0607_Bridges_for SB deck" xfId="839"/>
    <cellStyle name="_C225_Japan fcst 060401-2_R&amp;O_0607_Great for MT" xfId="840"/>
    <cellStyle name="_C225_Japan fcst 060401-2_R&amp;O_0607_PTI Slide" xfId="841"/>
    <cellStyle name="_C225_Japan fcst 060401-2_R&amp;O_0607_Px" xfId="842"/>
    <cellStyle name="_C225_Japan fcst 060401-2_R&amp;O_0607_Slide8" xfId="843"/>
    <cellStyle name="_C225_Japan fcst 060401-2_R&amp;O_0907" xfId="844"/>
    <cellStyle name="_C225_Japan fcst 060401-2_R&amp;O_0907_15.R&amp;D" xfId="845"/>
    <cellStyle name="_C225_Japan fcst 060401-2_R&amp;O_0907_AsPac-Budget Pres S Binder Reg Summary_2008B" xfId="846"/>
    <cellStyle name="_C225_Japan fcst 060401-2_R&amp;O_0907_AsPac-Budget Pres S Binder Reg Summary_2008B(1to30)" xfId="847"/>
    <cellStyle name="_C225_Japan fcst 060401-2_R&amp;O_0907_AsPac-Budget Pres S Binder Reg Summary_2008B(31to60)" xfId="848"/>
    <cellStyle name="_C225_Japan fcst 060401-2_R&amp;O_0907_Bridges_for SB deck" xfId="849"/>
    <cellStyle name="_C225_Japan fcst 060401-2_R&amp;O_0907_Great for MT" xfId="850"/>
    <cellStyle name="_C225_Japan fcst 060401-2_R&amp;O_0907_PTI Slide" xfId="851"/>
    <cellStyle name="_C225_Japan fcst 060401-2_R&amp;O_0907_Px" xfId="852"/>
    <cellStyle name="_C225_Japan fcst 060401-2_R&amp;O_0907_Slide8" xfId="853"/>
    <cellStyle name="_C225_Japan fcst 060401-2_Reinvestment update_0907" xfId="854"/>
    <cellStyle name="_C225_Japan fcst 060401-2_Reinvestment update_0907_15.R&amp;D" xfId="855"/>
    <cellStyle name="_C225_Japan fcst 060401-2_Reinvestment update_0907_AsPac-Budget Pres S Binder Reg Summary_2008B" xfId="856"/>
    <cellStyle name="_C225_Japan fcst 060401-2_Reinvestment update_0907_AsPac-Budget Pres S Binder Reg Summary_2008B(1to30)" xfId="857"/>
    <cellStyle name="_C225_Japan fcst 060401-2_Reinvestment update_0907_AsPac-Budget Pres S Binder Reg Summary_2008B(31to60)" xfId="858"/>
    <cellStyle name="_C225_Japan fcst 060401-2_Reinvestment update_0907_Bridges_for SB deck" xfId="859"/>
    <cellStyle name="_C225_Japan fcst 060401-2_Reinvestment update_0907_Great for MT" xfId="860"/>
    <cellStyle name="_C225_Japan fcst 060401-2_Reinvestment update_0907_PTI Slide" xfId="861"/>
    <cellStyle name="_C225_Japan fcst 060401-2_Reinvestment update_0907_Px" xfId="862"/>
    <cellStyle name="_C225_Japan fcst 060401-2_Reinvestment update_0907_Slide8" xfId="863"/>
    <cellStyle name="_C225_Japan fcst 060401-2_S Binder Ann Bus Review-0407_RV" xfId="864"/>
    <cellStyle name="_C225_Japan fcst 060401-2_S Binder Ann Bus Review-0407_RV_15.R&amp;D" xfId="865"/>
    <cellStyle name="_C225_Japan fcst 060401-2_S Binder Ann Bus Review-0407_RV_AP_Monthly Biz Review_0607" xfId="866"/>
    <cellStyle name="_C225_Japan fcst 060401-2_S Binder Ann Bus Review-0407_RV_AP_Monthly Biz Review_0607_15.R&amp;D" xfId="867"/>
    <cellStyle name="_C225_Japan fcst 060401-2_S Binder Ann Bus Review-0407_RV_AP_Monthly Biz Review_0607_AsPac-Budget Pres S Binder Reg Summary_2008B" xfId="868"/>
    <cellStyle name="_C225_Japan fcst 060401-2_S Binder Ann Bus Review-0407_RV_AP_Monthly Biz Review_0607_AsPac-Budget Pres S Binder Reg Summary_2008B(1to30)" xfId="869"/>
    <cellStyle name="_C225_Japan fcst 060401-2_S Binder Ann Bus Review-0407_RV_AP_Monthly Biz Review_0607_AsPac-Budget Pres S Binder Reg Summary_2008B(31to60)" xfId="870"/>
    <cellStyle name="_C225_Japan fcst 060401-2_S Binder Ann Bus Review-0407_RV_AP_Monthly Biz Review_0607_Bridges_for SB deck" xfId="871"/>
    <cellStyle name="_C225_Japan fcst 060401-2_S Binder Ann Bus Review-0407_RV_AP_Monthly Biz Review_0607_Great for MT" xfId="872"/>
    <cellStyle name="_C225_Japan fcst 060401-2_S Binder Ann Bus Review-0407_RV_AP_Monthly Biz Review_0607_PTI Slide" xfId="873"/>
    <cellStyle name="_C225_Japan fcst 060401-2_S Binder Ann Bus Review-0407_RV_AP_Monthly Biz Review_0607_Px" xfId="874"/>
    <cellStyle name="_C225_Japan fcst 060401-2_S Binder Ann Bus Review-0407_RV_AP_Monthly Biz Review_0607_Slide8" xfId="875"/>
    <cellStyle name="_C225_Japan fcst 060401-2_S Binder Ann Bus Review-0407_RV_AP_Monthly Biz Review_0907" xfId="876"/>
    <cellStyle name="_C225_Japan fcst 060401-2_S Binder Ann Bus Review-0407_RV_AP_Monthly Biz Review_0907_15.R&amp;D" xfId="877"/>
    <cellStyle name="_C225_Japan fcst 060401-2_S Binder Ann Bus Review-0407_RV_AP_Monthly Biz Review_0907_AsPac-Budget Pres S Binder Reg Summary_2008B" xfId="878"/>
    <cellStyle name="_C225_Japan fcst 060401-2_S Binder Ann Bus Review-0407_RV_AP_Monthly Biz Review_0907_AsPac-Budget Pres S Binder Reg Summary_2008B(1to30)" xfId="879"/>
    <cellStyle name="_C225_Japan fcst 060401-2_S Binder Ann Bus Review-0407_RV_AP_Monthly Biz Review_0907_AsPac-Budget Pres S Binder Reg Summary_2008B(31to60)" xfId="880"/>
    <cellStyle name="_C225_Japan fcst 060401-2_S Binder Ann Bus Review-0407_RV_AP_Monthly Biz Review_0907_Bridges_for SB deck" xfId="881"/>
    <cellStyle name="_C225_Japan fcst 060401-2_S Binder Ann Bus Review-0407_RV_AP_Monthly Biz Review_0907_Great for MT" xfId="882"/>
    <cellStyle name="_C225_Japan fcst 060401-2_S Binder Ann Bus Review-0407_RV_AP_Monthly Biz Review_0907_PTI Slide" xfId="883"/>
    <cellStyle name="_C225_Japan fcst 060401-2_S Binder Ann Bus Review-0407_RV_AP_Monthly Biz Review_0907_Px" xfId="884"/>
    <cellStyle name="_C225_Japan fcst 060401-2_S Binder Ann Bus Review-0407_RV_AP_Monthly Biz Review_0907_Slide8" xfId="885"/>
    <cellStyle name="_C225_Japan fcst 060401-2_S Binder Ann Bus Review-0407_RV_AsPac-Budget Pres S Binder Reg Summary_2008B" xfId="886"/>
    <cellStyle name="_C225_Japan fcst 060401-2_S Binder Ann Bus Review-0407_RV_AsPac-Budget Pres S Binder Reg Summary_2008B(1to30)" xfId="887"/>
    <cellStyle name="_C225_Japan fcst 060401-2_S Binder Ann Bus Review-0407_RV_AsPac-Budget Pres S Binder Reg Summary_2008B(31to60)" xfId="888"/>
    <cellStyle name="_C225_Japan fcst 060401-2_S Binder Ann Bus Review-0407_RV_Bridge(Aug YTD to Sep Pro)" xfId="889"/>
    <cellStyle name="_C225_Japan fcst 060401-2_S Binder Ann Bus Review-0407_RV_Bridge(Aug YTD to Sep Pro)_15.R&amp;D" xfId="890"/>
    <cellStyle name="_C225_Japan fcst 060401-2_S Binder Ann Bus Review-0407_RV_Bridge(Aug YTD to Sep Pro)_AsPac-Budget Pres S Binder Reg Summary_2008B" xfId="891"/>
    <cellStyle name="_C225_Japan fcst 060401-2_S Binder Ann Bus Review-0407_RV_Bridge(Aug YTD to Sep Pro)_AsPac-Budget Pres S Binder Reg Summary_2008B(1to30)" xfId="892"/>
    <cellStyle name="_C225_Japan fcst 060401-2_S Binder Ann Bus Review-0407_RV_Bridge(Aug YTD to Sep Pro)_AsPac-Budget Pres S Binder Reg Summary_2008B(31to60)" xfId="893"/>
    <cellStyle name="_C225_Japan fcst 060401-2_S Binder Ann Bus Review-0407_RV_Bridge(Aug YTD to Sep Pro)_Bridges_for SB deck" xfId="894"/>
    <cellStyle name="_C225_Japan fcst 060401-2_S Binder Ann Bus Review-0407_RV_Bridge(Aug YTD to Sep Pro)_Great for MT" xfId="895"/>
    <cellStyle name="_C225_Japan fcst 060401-2_S Binder Ann Bus Review-0407_RV_Bridge(Aug YTD to Sep Pro)_PTI Slide" xfId="896"/>
    <cellStyle name="_C225_Japan fcst 060401-2_S Binder Ann Bus Review-0407_RV_Bridge(Aug YTD to Sep Pro)_Px" xfId="897"/>
    <cellStyle name="_C225_Japan fcst 060401-2_S Binder Ann Bus Review-0407_RV_Bridge(Aug YTD to Sep Pro)_Slide8" xfId="898"/>
    <cellStyle name="_C225_Japan fcst 060401-2_S Binder Ann Bus Review-0407_RV_Bridge_Jun Proj to Sep Proj_0907" xfId="899"/>
    <cellStyle name="_C225_Japan fcst 060401-2_S Binder Ann Bus Review-0407_RV_Bridge_Jun Proj to Sep Proj_0907_15.R&amp;D" xfId="900"/>
    <cellStyle name="_C225_Japan fcst 060401-2_S Binder Ann Bus Review-0407_RV_Bridge_Jun Proj to Sep Proj_0907_AsPac-Budget Pres S Binder Reg Summary_2008B" xfId="901"/>
    <cellStyle name="_C225_Japan fcst 060401-2_S Binder Ann Bus Review-0407_RV_Bridge_Jun Proj to Sep Proj_0907_AsPac-Budget Pres S Binder Reg Summary_2008B(1to30)" xfId="902"/>
    <cellStyle name="_C225_Japan fcst 060401-2_S Binder Ann Bus Review-0407_RV_Bridge_Jun Proj to Sep Proj_0907_AsPac-Budget Pres S Binder Reg Summary_2008B(31to60)" xfId="903"/>
    <cellStyle name="_C225_Japan fcst 060401-2_S Binder Ann Bus Review-0407_RV_Bridge_Jun Proj to Sep Proj_0907_Bridges_for SB deck" xfId="904"/>
    <cellStyle name="_C225_Japan fcst 060401-2_S Binder Ann Bus Review-0407_RV_Bridge_Jun Proj to Sep Proj_0907_Great for MT" xfId="905"/>
    <cellStyle name="_C225_Japan fcst 060401-2_S Binder Ann Bus Review-0407_RV_Bridge_Jun Proj to Sep Proj_0907_PTI Slide" xfId="906"/>
    <cellStyle name="_C225_Japan fcst 060401-2_S Binder Ann Bus Review-0407_RV_Bridge_Jun Proj to Sep Proj_0907_Px" xfId="907"/>
    <cellStyle name="_C225_Japan fcst 060401-2_S Binder Ann Bus Review-0407_RV_Bridge_Jun Proj to Sep Proj_0907_Slide8" xfId="908"/>
    <cellStyle name="_C225_Japan fcst 060401-2_S Binder Ann Bus Review-0407_RV_Bridges_for SB deck" xfId="909"/>
    <cellStyle name="_C225_Japan fcst 060401-2_S Binder Ann Bus Review-0407_RV_Comments fr MT(Jun 22)" xfId="910"/>
    <cellStyle name="_C225_Japan fcst 060401-2_S Binder Ann Bus Review-0407_RV_Comments fr MT(Jun 22)_15.R&amp;D" xfId="911"/>
    <cellStyle name="_C225_Japan fcst 060401-2_S Binder Ann Bus Review-0407_RV_Comments fr MT(Jun 22)_AsPac-Budget Pres S Binder Reg Summary_2008B" xfId="912"/>
    <cellStyle name="_C225_Japan fcst 060401-2_S Binder Ann Bus Review-0407_RV_Comments fr MT(Jun 22)_AsPac-Budget Pres S Binder Reg Summary_2008B(1to30)" xfId="913"/>
    <cellStyle name="_C225_Japan fcst 060401-2_S Binder Ann Bus Review-0407_RV_Comments fr MT(Jun 22)_AsPac-Budget Pres S Binder Reg Summary_2008B(31to60)" xfId="914"/>
    <cellStyle name="_C225_Japan fcst 060401-2_S Binder Ann Bus Review-0407_RV_Comments fr MT(Jun 22)_Bridges_for SB deck" xfId="915"/>
    <cellStyle name="_C225_Japan fcst 060401-2_S Binder Ann Bus Review-0407_RV_Comments fr MT(Jun 22)_Great for MT" xfId="916"/>
    <cellStyle name="_C225_Japan fcst 060401-2_S Binder Ann Bus Review-0407_RV_Comments fr MT(Jun 22)_PTI Slide" xfId="917"/>
    <cellStyle name="_C225_Japan fcst 060401-2_S Binder Ann Bus Review-0407_RV_Comments fr MT(Jun 22)_Px" xfId="918"/>
    <cellStyle name="_C225_Japan fcst 060401-2_S Binder Ann Bus Review-0407_RV_Comments fr MT(Jun 22)_Slide8" xfId="919"/>
    <cellStyle name="_C225_Japan fcst 060401-2_S Binder Ann Bus Review-0407_RV_Great for MT" xfId="920"/>
    <cellStyle name="_C225_Japan fcst 060401-2_S Binder Ann Bus Review-0407_RV_Projection sales PVE torpedo chart_0907" xfId="921"/>
    <cellStyle name="_C225_Japan fcst 060401-2_S Binder Ann Bus Review-0407_RV_Projection sales PVE torpedo chart_0907_15.R&amp;D" xfId="922"/>
    <cellStyle name="_C225_Japan fcst 060401-2_S Binder Ann Bus Review-0407_RV_Projection sales PVE torpedo chart_0907_AsPac-Budget Pres S Binder Reg Summary_2008B" xfId="923"/>
    <cellStyle name="_C225_Japan fcst 060401-2_S Binder Ann Bus Review-0407_RV_Projection sales PVE torpedo chart_0907_AsPac-Budget Pres S Binder Reg Summary_2008B(1to30)" xfId="924"/>
    <cellStyle name="_C225_Japan fcst 060401-2_S Binder Ann Bus Review-0407_RV_Projection sales PVE torpedo chart_0907_AsPac-Budget Pres S Binder Reg Summary_2008B(31to60)" xfId="925"/>
    <cellStyle name="_C225_Japan fcst 060401-2_S Binder Ann Bus Review-0407_RV_Projection sales PVE torpedo chart_0907_Bridges_for SB deck" xfId="926"/>
    <cellStyle name="_C225_Japan fcst 060401-2_S Binder Ann Bus Review-0407_RV_Projection sales PVE torpedo chart_0907_Great for MT" xfId="927"/>
    <cellStyle name="_C225_Japan fcst 060401-2_S Binder Ann Bus Review-0407_RV_Projection sales PVE torpedo chart_0907_PTI Slide" xfId="928"/>
    <cellStyle name="_C225_Japan fcst 060401-2_S Binder Ann Bus Review-0407_RV_Projection sales PVE torpedo chart_0907_Px" xfId="929"/>
    <cellStyle name="_C225_Japan fcst 060401-2_S Binder Ann Bus Review-0407_RV_Projection sales PVE torpedo chart_0907_Slide8" xfId="930"/>
    <cellStyle name="_C225_Japan fcst 060401-2_S Binder Ann Bus Review-0407_RV_PTI Slide" xfId="931"/>
    <cellStyle name="_C225_Japan fcst 060401-2_S Binder Ann Bus Review-0407_RV_Px" xfId="932"/>
    <cellStyle name="_C225_Japan fcst 060401-2_S Binder Ann Bus Review-0407_RV_R&amp;O_0907" xfId="933"/>
    <cellStyle name="_C225_Japan fcst 060401-2_S Binder Ann Bus Review-0407_RV_R&amp;O_0907_15.R&amp;D" xfId="934"/>
    <cellStyle name="_C225_Japan fcst 060401-2_S Binder Ann Bus Review-0407_RV_R&amp;O_0907_AsPac-Budget Pres S Binder Reg Summary_2008B" xfId="935"/>
    <cellStyle name="_C225_Japan fcst 060401-2_S Binder Ann Bus Review-0407_RV_R&amp;O_0907_AsPac-Budget Pres S Binder Reg Summary_2008B(1to30)" xfId="936"/>
    <cellStyle name="_C225_Japan fcst 060401-2_S Binder Ann Bus Review-0407_RV_R&amp;O_0907_AsPac-Budget Pres S Binder Reg Summary_2008B(31to60)" xfId="937"/>
    <cellStyle name="_C225_Japan fcst 060401-2_S Binder Ann Bus Review-0407_RV_R&amp;O_0907_Bridges_for SB deck" xfId="938"/>
    <cellStyle name="_C225_Japan fcst 060401-2_S Binder Ann Bus Review-0407_RV_R&amp;O_0907_Great for MT" xfId="939"/>
    <cellStyle name="_C225_Japan fcst 060401-2_S Binder Ann Bus Review-0407_RV_R&amp;O_0907_PTI Slide" xfId="940"/>
    <cellStyle name="_C225_Japan fcst 060401-2_S Binder Ann Bus Review-0407_RV_R&amp;O_0907_Px" xfId="941"/>
    <cellStyle name="_C225_Japan fcst 060401-2_S Binder Ann Bus Review-0407_RV_R&amp;O_0907_Slide8" xfId="942"/>
    <cellStyle name="_C225_Japan fcst 060401-2_S Binder Ann Bus Review-0407_RV_Reinvestment update_0907" xfId="943"/>
    <cellStyle name="_C225_Japan fcst 060401-2_S Binder Ann Bus Review-0407_RV_Reinvestment update_0907_15.R&amp;D" xfId="944"/>
    <cellStyle name="_C225_Japan fcst 060401-2_S Binder Ann Bus Review-0407_RV_Reinvestment update_0907_AsPac-Budget Pres S Binder Reg Summary_2008B" xfId="945"/>
    <cellStyle name="_C225_Japan fcst 060401-2_S Binder Ann Bus Review-0407_RV_Reinvestment update_0907_AsPac-Budget Pres S Binder Reg Summary_2008B(1to30)" xfId="946"/>
    <cellStyle name="_C225_Japan fcst 060401-2_S Binder Ann Bus Review-0407_RV_Reinvestment update_0907_AsPac-Budget Pres S Binder Reg Summary_2008B(31to60)" xfId="947"/>
    <cellStyle name="_C225_Japan fcst 060401-2_S Binder Ann Bus Review-0407_RV_Reinvestment update_0907_Bridges_for SB deck" xfId="948"/>
    <cellStyle name="_C225_Japan fcst 060401-2_S Binder Ann Bus Review-0407_RV_Reinvestment update_0907_Great for MT" xfId="949"/>
    <cellStyle name="_C225_Japan fcst 060401-2_S Binder Ann Bus Review-0407_RV_Reinvestment update_0907_PTI Slide" xfId="950"/>
    <cellStyle name="_C225_Japan fcst 060401-2_S Binder Ann Bus Review-0407_RV_Reinvestment update_0907_Px" xfId="951"/>
    <cellStyle name="_C225_Japan fcst 060401-2_S Binder Ann Bus Review-0407_RV_Reinvestment update_0907_Slide8" xfId="952"/>
    <cellStyle name="_C225_Japan fcst 060401-2_S Binder Ann Bus Review-0407_RV_Slide8" xfId="953"/>
    <cellStyle name="_C225_Japan fcst 060401-2_Sep Buz Review-val" xfId="954"/>
    <cellStyle name="_C225_Japan fcst 060401-2_Sep Buz Review-val_15.R&amp;D" xfId="955"/>
    <cellStyle name="_C225_Japan fcst 060401-2_Sep Buz Review-val_AsPac-Budget Pres S Binder Reg Summary_2008B" xfId="956"/>
    <cellStyle name="_C225_Japan fcst 060401-2_Sep Buz Review-val_AsPac-Budget Pres S Binder Reg Summary_2008B(1to30)" xfId="957"/>
    <cellStyle name="_C225_Japan fcst 060401-2_Sep Buz Review-val_AsPac-Budget Pres S Binder Reg Summary_2008B(31to60)" xfId="958"/>
    <cellStyle name="_C225_Japan fcst 060401-2_Sep Buz Review-val_Bridges_for SB deck" xfId="959"/>
    <cellStyle name="_C225_Japan fcst 060401-2_Sep Buz Review-val_Great for MT" xfId="960"/>
    <cellStyle name="_C225_Japan fcst 060401-2_Sep Buz Review-val_PTI Slide" xfId="961"/>
    <cellStyle name="_C225_Japan fcst 060401-2_Sep Buz Review-val_Px" xfId="962"/>
    <cellStyle name="_C225_Japan fcst 060401-2_Sep Buz Review-val_Slide8" xfId="963"/>
    <cellStyle name="_C225_Japan fcst 060401-2_TechOps" xfId="964"/>
    <cellStyle name="_C225_Japan fcst 060401-2_US" xfId="965"/>
    <cellStyle name="_C225_Japan fcst 061501-price modification" xfId="966"/>
    <cellStyle name="_C225_Japan fcst 061501-price modification_15.R&amp;D" xfId="967"/>
    <cellStyle name="_C225_Japan fcst 061501-price modification_AsPac-Budget deck 2008" xfId="968"/>
    <cellStyle name="_C225_Japan fcst 061501-price modification_AsPac-Budget Pres S Binder Reg Summary" xfId="969"/>
    <cellStyle name="_C225_Japan fcst 061501-price modification_AsPac-Budget Pres S Binder Reg Summary_2008B" xfId="970"/>
    <cellStyle name="_C225_Japan fcst 061501-price modification_AsPac-Budget Pres S Binder Reg Summary_2008B(1to30)" xfId="971"/>
    <cellStyle name="_C225_Japan fcst 061501-price modification_AsPac-Budget Pres S Binder Reg Summary_2008B(31to60)" xfId="972"/>
    <cellStyle name="_C225_Japan fcst 061501-price modification_Bridges_for SB deck" xfId="973"/>
    <cellStyle name="_C225_Japan fcst 061501-price modification_Great for MT" xfId="974"/>
    <cellStyle name="_C225_Japan fcst 061501-price modification_PTI Slide" xfId="975"/>
    <cellStyle name="_C225_Japan fcst 061501-price modification_Px" xfId="976"/>
    <cellStyle name="_C225_Japan fcst 061501-price modification_ROI_Valuation_Template_070213" xfId="977"/>
    <cellStyle name="_C225_Japan fcst 061501-price modification_ROI_Valuation_Template_070213_15.R&amp;D" xfId="978"/>
    <cellStyle name="_C225_Japan fcst 061501-price modification_ROI_Valuation_Template_070213_AsPac-Budget Pres S Binder Reg Summary_2008B" xfId="979"/>
    <cellStyle name="_C225_Japan fcst 061501-price modification_ROI_Valuation_Template_070213_AsPac-Budget Pres S Binder Reg Summary_2008B(1to30)" xfId="980"/>
    <cellStyle name="_C225_Japan fcst 061501-price modification_ROI_Valuation_Template_070213_AsPac-Budget Pres S Binder Reg Summary_2008B(31to60)" xfId="981"/>
    <cellStyle name="_C225_Japan fcst 061501-price modification_ROI_Valuation_Template_070213_Bridges_for SB deck" xfId="982"/>
    <cellStyle name="_C225_Japan fcst 061501-price modification_ROI_Valuation_Template_070213_Great for MT" xfId="983"/>
    <cellStyle name="_C225_Japan fcst 061501-price modification_ROI_Valuation_Template_070213_PTI Slide" xfId="984"/>
    <cellStyle name="_C225_Japan fcst 061501-price modification_ROI_Valuation_Template_070213_Px" xfId="985"/>
    <cellStyle name="_C225_Japan fcst 061501-price modification_ROI_Valuation_Template_070213_Slide8" xfId="986"/>
    <cellStyle name="_C225_Japan fcst 061501-price modification_Slide8" xfId="987"/>
    <cellStyle name="_Comments fr MT(Jun 22)" xfId="988"/>
    <cellStyle name="_Comments fr MT(Jun 22)_15.R&amp;D" xfId="989"/>
    <cellStyle name="_Comments fr MT(Jun 22)_AsPac-Budget Pres S Binder Reg Summary_2008B" xfId="990"/>
    <cellStyle name="_Comments fr MT(Jun 22)_AsPac-Budget Pres S Binder Reg Summary_2008B(1to30)" xfId="991"/>
    <cellStyle name="_Comments fr MT(Jun 22)_AsPac-Budget Pres S Binder Reg Summary_2008B(31to60)" xfId="992"/>
    <cellStyle name="_Comments fr MT(Jun 22)_Bridges_for SB deck" xfId="993"/>
    <cellStyle name="_Comments fr MT(Jun 22)_Great for MT" xfId="994"/>
    <cellStyle name="_Comments fr MT(Jun 22)_PTI Slide" xfId="995"/>
    <cellStyle name="_Comments fr MT(Jun 22)_Px" xfId="996"/>
    <cellStyle name="_Comments fr MT(Jun 22)_Slide8" xfId="997"/>
    <cellStyle name="_Copy of AP_Monthly Biz Review_0607" xfId="998"/>
    <cellStyle name="_Copy of AP_Monthly Biz Review_0607_15.R&amp;D" xfId="999"/>
    <cellStyle name="_Copy of AP_Monthly Biz Review_0607_AsPac-Budget Pres S Binder Reg Summary_2008B" xfId="1000"/>
    <cellStyle name="_Copy of AP_Monthly Biz Review_0607_AsPac-Budget Pres S Binder Reg Summary_2008B(1to30)" xfId="1001"/>
    <cellStyle name="_Copy of AP_Monthly Biz Review_0607_AsPac-Budget Pres S Binder Reg Summary_2008B(31to60)" xfId="1002"/>
    <cellStyle name="_Copy of AP_Monthly Biz Review_0607_Bridges_for SB deck" xfId="1003"/>
    <cellStyle name="_Copy of AP_Monthly Biz Review_0607_Great for MT" xfId="1004"/>
    <cellStyle name="_Copy of AP_Monthly Biz Review_0607_PTI Slide" xfId="1005"/>
    <cellStyle name="_Copy of AP_Monthly Biz Review_0607_Px" xfId="1006"/>
    <cellStyle name="_Copy of AP_Monthly Biz Review_0607_Slide8" xfId="1007"/>
    <cellStyle name="_Graph_Baraclude sales by country" xfId="1008"/>
    <cellStyle name="_Graph_Baraclude sales by country0507" xfId="1009"/>
    <cellStyle name="_Japan" xfId="1010"/>
    <cellStyle name="_Japan P&amp;Ls- 061501 Modifications" xfId="1011"/>
    <cellStyle name="_korea" xfId="1012"/>
    <cellStyle name="_korea_15.R&amp;D" xfId="1013"/>
    <cellStyle name="_korea_AsPac-Budget deck 2008" xfId="1014"/>
    <cellStyle name="_korea_AsPac-Budget Pres S Binder Reg Summary" xfId="1015"/>
    <cellStyle name="_korea_AsPac-Budget Pres S Binder Reg Summary_2008B" xfId="1016"/>
    <cellStyle name="_korea_AsPac-Budget Pres S Binder Reg Summary_2008B(1to30)" xfId="1017"/>
    <cellStyle name="_korea_AsPac-Budget Pres S Binder Reg Summary_2008B(31to60)" xfId="1018"/>
    <cellStyle name="_korea_Bridges_for SB deck" xfId="1019"/>
    <cellStyle name="_korea_Great for MT" xfId="1020"/>
    <cellStyle name="_korea_PTI Slide" xfId="1021"/>
    <cellStyle name="_korea_Px" xfId="1022"/>
    <cellStyle name="_korea_ROI_Valuation_Template_070213" xfId="1023"/>
    <cellStyle name="_korea_ROI_Valuation_Template_070213_15.R&amp;D" xfId="1024"/>
    <cellStyle name="_korea_ROI_Valuation_Template_070213_AsPac-Budget Pres S Binder Reg Summary_2008B" xfId="1025"/>
    <cellStyle name="_korea_ROI_Valuation_Template_070213_AsPac-Budget Pres S Binder Reg Summary_2008B(1to30)" xfId="1026"/>
    <cellStyle name="_korea_ROI_Valuation_Template_070213_AsPac-Budget Pres S Binder Reg Summary_2008B(31to60)" xfId="1027"/>
    <cellStyle name="_korea_ROI_Valuation_Template_070213_Bridges_for SB deck" xfId="1028"/>
    <cellStyle name="_korea_ROI_Valuation_Template_070213_Great for MT" xfId="1029"/>
    <cellStyle name="_korea_ROI_Valuation_Template_070213_PTI Slide" xfId="1030"/>
    <cellStyle name="_korea_ROI_Valuation_Template_070213_Px" xfId="1031"/>
    <cellStyle name="_korea_ROI_Valuation_Template_070213_Slide8" xfId="1032"/>
    <cellStyle name="_korea_Slide8" xfId="1033"/>
    <cellStyle name="_Projection sales PVE torpedo chart_0907" xfId="1034"/>
    <cellStyle name="_Projection sales PVE torpedo chart_0907_15.R&amp;D" xfId="1035"/>
    <cellStyle name="_Projection sales PVE torpedo chart_0907_AsPac-Budget Pres S Binder Reg Summary_2008B" xfId="1036"/>
    <cellStyle name="_Projection sales PVE torpedo chart_0907_AsPac-Budget Pres S Binder Reg Summary_2008B(1to30)" xfId="1037"/>
    <cellStyle name="_Projection sales PVE torpedo chart_0907_AsPac-Budget Pres S Binder Reg Summary_2008B(31to60)" xfId="1038"/>
    <cellStyle name="_Projection sales PVE torpedo chart_0907_Bridges_for SB deck" xfId="1039"/>
    <cellStyle name="_Projection sales PVE torpedo chart_0907_Great for MT" xfId="1040"/>
    <cellStyle name="_Projection sales PVE torpedo chart_0907_PTI Slide" xfId="1041"/>
    <cellStyle name="_Projection sales PVE torpedo chart_0907_Px" xfId="1042"/>
    <cellStyle name="_Projection sales PVE torpedo chart_0907_Slide8" xfId="1043"/>
    <cellStyle name="_R&amp;O_0607" xfId="1044"/>
    <cellStyle name="_R&amp;O_0607_15.R&amp;D" xfId="1045"/>
    <cellStyle name="_R&amp;O_0607_AsPac-Budget Pres S Binder Reg Summary_2008B" xfId="1046"/>
    <cellStyle name="_R&amp;O_0607_AsPac-Budget Pres S Binder Reg Summary_2008B(1to30)" xfId="1047"/>
    <cellStyle name="_R&amp;O_0607_AsPac-Budget Pres S Binder Reg Summary_2008B(31to60)" xfId="1048"/>
    <cellStyle name="_R&amp;O_0607_Bridges_for SB deck" xfId="1049"/>
    <cellStyle name="_R&amp;O_0607_Great for MT" xfId="1050"/>
    <cellStyle name="_R&amp;O_0607_PTI Slide" xfId="1051"/>
    <cellStyle name="_R&amp;O_0607_Px" xfId="1052"/>
    <cellStyle name="_R&amp;O_0607_Slide8" xfId="1053"/>
    <cellStyle name="_R&amp;O_0907" xfId="1054"/>
    <cellStyle name="_R&amp;O_0907_15.R&amp;D" xfId="1055"/>
    <cellStyle name="_R&amp;O_0907_AsPac-Budget Pres S Binder Reg Summary_2008B" xfId="1056"/>
    <cellStyle name="_R&amp;O_0907_AsPac-Budget Pres S Binder Reg Summary_2008B(1to30)" xfId="1057"/>
    <cellStyle name="_R&amp;O_0907_AsPac-Budget Pres S Binder Reg Summary_2008B(31to60)" xfId="1058"/>
    <cellStyle name="_R&amp;O_0907_Bridges_for SB deck" xfId="1059"/>
    <cellStyle name="_R&amp;O_0907_Great for MT" xfId="1060"/>
    <cellStyle name="_R&amp;O_0907_PTI Slide" xfId="1061"/>
    <cellStyle name="_R&amp;O_0907_Px" xfId="1062"/>
    <cellStyle name="_R&amp;O_0907_Slide8" xfId="1063"/>
    <cellStyle name="_Reinvestment update_0907" xfId="1064"/>
    <cellStyle name="_Reinvestment update_0907_15.R&amp;D" xfId="1065"/>
    <cellStyle name="_Reinvestment update_0907_AsPac-Budget Pres S Binder Reg Summary_2008B" xfId="1066"/>
    <cellStyle name="_Reinvestment update_0907_AsPac-Budget Pres S Binder Reg Summary_2008B(1to30)" xfId="1067"/>
    <cellStyle name="_Reinvestment update_0907_AsPac-Budget Pres S Binder Reg Summary_2008B(31to60)" xfId="1068"/>
    <cellStyle name="_Reinvestment update_0907_Bridges_for SB deck" xfId="1069"/>
    <cellStyle name="_Reinvestment update_0907_Great for MT" xfId="1070"/>
    <cellStyle name="_Reinvestment update_0907_PTI Slide" xfId="1071"/>
    <cellStyle name="_Reinvestment update_0907_Px" xfId="1072"/>
    <cellStyle name="_Reinvestment update_0907_Slide8" xfId="1073"/>
    <cellStyle name="_S Binder Ann Bus Review-0407_RV" xfId="1074"/>
    <cellStyle name="_S Binder Ann Bus Review-0407_RV_15.R&amp;D" xfId="1075"/>
    <cellStyle name="_S Binder Ann Bus Review-0407_RV_AP_Monthly Biz Review_0607" xfId="1076"/>
    <cellStyle name="_S Binder Ann Bus Review-0407_RV_AP_Monthly Biz Review_0607_15.R&amp;D" xfId="1077"/>
    <cellStyle name="_S Binder Ann Bus Review-0407_RV_AP_Monthly Biz Review_0607_AsPac-Budget Pres S Binder Reg Summary_2008B" xfId="1078"/>
    <cellStyle name="_S Binder Ann Bus Review-0407_RV_AP_Monthly Biz Review_0607_AsPac-Budget Pres S Binder Reg Summary_2008B(1to30)" xfId="1079"/>
    <cellStyle name="_S Binder Ann Bus Review-0407_RV_AP_Monthly Biz Review_0607_AsPac-Budget Pres S Binder Reg Summary_2008B(31to60)" xfId="1080"/>
    <cellStyle name="_S Binder Ann Bus Review-0407_RV_AP_Monthly Biz Review_0607_Bridges_for SB deck" xfId="1081"/>
    <cellStyle name="_S Binder Ann Bus Review-0407_RV_AP_Monthly Biz Review_0607_Great for MT" xfId="1082"/>
    <cellStyle name="_S Binder Ann Bus Review-0407_RV_AP_Monthly Biz Review_0607_PTI Slide" xfId="1083"/>
    <cellStyle name="_S Binder Ann Bus Review-0407_RV_AP_Monthly Biz Review_0607_Px" xfId="1084"/>
    <cellStyle name="_S Binder Ann Bus Review-0407_RV_AP_Monthly Biz Review_0607_Slide8" xfId="1085"/>
    <cellStyle name="_S Binder Ann Bus Review-0407_RV_AP_Monthly Biz Review_0907" xfId="1086"/>
    <cellStyle name="_S Binder Ann Bus Review-0407_RV_AP_Monthly Biz Review_0907_15.R&amp;D" xfId="1087"/>
    <cellStyle name="_S Binder Ann Bus Review-0407_RV_AP_Monthly Biz Review_0907_AsPac-Budget Pres S Binder Reg Summary_2008B" xfId="1088"/>
    <cellStyle name="_S Binder Ann Bus Review-0407_RV_AP_Monthly Biz Review_0907_AsPac-Budget Pres S Binder Reg Summary_2008B(1to30)" xfId="1089"/>
    <cellStyle name="_S Binder Ann Bus Review-0407_RV_AP_Monthly Biz Review_0907_AsPac-Budget Pres S Binder Reg Summary_2008B(31to60)" xfId="1090"/>
    <cellStyle name="_S Binder Ann Bus Review-0407_RV_AP_Monthly Biz Review_0907_Bridges_for SB deck" xfId="1091"/>
    <cellStyle name="_S Binder Ann Bus Review-0407_RV_AP_Monthly Biz Review_0907_Great for MT" xfId="1092"/>
    <cellStyle name="_S Binder Ann Bus Review-0407_RV_AP_Monthly Biz Review_0907_PTI Slide" xfId="1093"/>
    <cellStyle name="_S Binder Ann Bus Review-0407_RV_AP_Monthly Biz Review_0907_Px" xfId="1094"/>
    <cellStyle name="_S Binder Ann Bus Review-0407_RV_AP_Monthly Biz Review_0907_Slide8" xfId="1095"/>
    <cellStyle name="_S Binder Ann Bus Review-0407_RV_AsPac-Budget Pres S Binder Reg Summary_2008B" xfId="1096"/>
    <cellStyle name="_S Binder Ann Bus Review-0407_RV_AsPac-Budget Pres S Binder Reg Summary_2008B(1to30)" xfId="1097"/>
    <cellStyle name="_S Binder Ann Bus Review-0407_RV_AsPac-Budget Pres S Binder Reg Summary_2008B(31to60)" xfId="1098"/>
    <cellStyle name="_S Binder Ann Bus Review-0407_RV_Bridge(Aug YTD to Sep Pro)" xfId="1099"/>
    <cellStyle name="_S Binder Ann Bus Review-0407_RV_Bridge(Aug YTD to Sep Pro)_15.R&amp;D" xfId="1100"/>
    <cellStyle name="_S Binder Ann Bus Review-0407_RV_Bridge(Aug YTD to Sep Pro)_AsPac-Budget Pres S Binder Reg Summary_2008B" xfId="1101"/>
    <cellStyle name="_S Binder Ann Bus Review-0407_RV_Bridge(Aug YTD to Sep Pro)_AsPac-Budget Pres S Binder Reg Summary_2008B(1to30)" xfId="1102"/>
    <cellStyle name="_S Binder Ann Bus Review-0407_RV_Bridge(Aug YTD to Sep Pro)_AsPac-Budget Pres S Binder Reg Summary_2008B(31to60)" xfId="1103"/>
    <cellStyle name="_S Binder Ann Bus Review-0407_RV_Bridge(Aug YTD to Sep Pro)_Bridges_for SB deck" xfId="1104"/>
    <cellStyle name="_S Binder Ann Bus Review-0407_RV_Bridge(Aug YTD to Sep Pro)_Great for MT" xfId="1105"/>
    <cellStyle name="_S Binder Ann Bus Review-0407_RV_Bridge(Aug YTD to Sep Pro)_PTI Slide" xfId="1106"/>
    <cellStyle name="_S Binder Ann Bus Review-0407_RV_Bridge(Aug YTD to Sep Pro)_Px" xfId="1107"/>
    <cellStyle name="_S Binder Ann Bus Review-0407_RV_Bridge(Aug YTD to Sep Pro)_Slide8" xfId="1108"/>
    <cellStyle name="_S Binder Ann Bus Review-0407_RV_Bridge_Jun Proj to Sep Proj_0907" xfId="1109"/>
    <cellStyle name="_S Binder Ann Bus Review-0407_RV_Bridge_Jun Proj to Sep Proj_0907_15.R&amp;D" xfId="1110"/>
    <cellStyle name="_S Binder Ann Bus Review-0407_RV_Bridge_Jun Proj to Sep Proj_0907_AsPac-Budget Pres S Binder Reg Summary_2008B" xfId="1111"/>
    <cellStyle name="_S Binder Ann Bus Review-0407_RV_Bridge_Jun Proj to Sep Proj_0907_AsPac-Budget Pres S Binder Reg Summary_2008B(1to30)" xfId="1112"/>
    <cellStyle name="_S Binder Ann Bus Review-0407_RV_Bridge_Jun Proj to Sep Proj_0907_AsPac-Budget Pres S Binder Reg Summary_2008B(31to60)" xfId="1113"/>
    <cellStyle name="_S Binder Ann Bus Review-0407_RV_Bridge_Jun Proj to Sep Proj_0907_Bridges_for SB deck" xfId="1114"/>
    <cellStyle name="_S Binder Ann Bus Review-0407_RV_Bridge_Jun Proj to Sep Proj_0907_Great for MT" xfId="1115"/>
    <cellStyle name="_S Binder Ann Bus Review-0407_RV_Bridge_Jun Proj to Sep Proj_0907_PTI Slide" xfId="1116"/>
    <cellStyle name="_S Binder Ann Bus Review-0407_RV_Bridge_Jun Proj to Sep Proj_0907_Px" xfId="1117"/>
    <cellStyle name="_S Binder Ann Bus Review-0407_RV_Bridge_Jun Proj to Sep Proj_0907_Slide8" xfId="1118"/>
    <cellStyle name="_S Binder Ann Bus Review-0407_RV_Bridges_for SB deck" xfId="1119"/>
    <cellStyle name="_S Binder Ann Bus Review-0407_RV_Comments fr MT(Jun 22)" xfId="1120"/>
    <cellStyle name="_S Binder Ann Bus Review-0407_RV_Comments fr MT(Jun 22)_15.R&amp;D" xfId="1121"/>
    <cellStyle name="_S Binder Ann Bus Review-0407_RV_Comments fr MT(Jun 22)_AsPac-Budget Pres S Binder Reg Summary_2008B" xfId="1122"/>
    <cellStyle name="_S Binder Ann Bus Review-0407_RV_Comments fr MT(Jun 22)_AsPac-Budget Pres S Binder Reg Summary_2008B(1to30)" xfId="1123"/>
    <cellStyle name="_S Binder Ann Bus Review-0407_RV_Comments fr MT(Jun 22)_AsPac-Budget Pres S Binder Reg Summary_2008B(31to60)" xfId="1124"/>
    <cellStyle name="_S Binder Ann Bus Review-0407_RV_Comments fr MT(Jun 22)_Bridges_for SB deck" xfId="1125"/>
    <cellStyle name="_S Binder Ann Bus Review-0407_RV_Comments fr MT(Jun 22)_Great for MT" xfId="1126"/>
    <cellStyle name="_S Binder Ann Bus Review-0407_RV_Comments fr MT(Jun 22)_PTI Slide" xfId="1127"/>
    <cellStyle name="_S Binder Ann Bus Review-0407_RV_Comments fr MT(Jun 22)_Px" xfId="1128"/>
    <cellStyle name="_S Binder Ann Bus Review-0407_RV_Comments fr MT(Jun 22)_Slide8" xfId="1129"/>
    <cellStyle name="_S Binder Ann Bus Review-0407_RV_Great for MT" xfId="1130"/>
    <cellStyle name="_S Binder Ann Bus Review-0407_RV_Projection sales PVE torpedo chart_0907" xfId="1131"/>
    <cellStyle name="_S Binder Ann Bus Review-0407_RV_Projection sales PVE torpedo chart_0907_15.R&amp;D" xfId="1132"/>
    <cellStyle name="_S Binder Ann Bus Review-0407_RV_Projection sales PVE torpedo chart_0907_AsPac-Budget Pres S Binder Reg Summary_2008B" xfId="1133"/>
    <cellStyle name="_S Binder Ann Bus Review-0407_RV_Projection sales PVE torpedo chart_0907_AsPac-Budget Pres S Binder Reg Summary_2008B(1to30)" xfId="1134"/>
    <cellStyle name="_S Binder Ann Bus Review-0407_RV_Projection sales PVE torpedo chart_0907_AsPac-Budget Pres S Binder Reg Summary_2008B(31to60)" xfId="1135"/>
    <cellStyle name="_S Binder Ann Bus Review-0407_RV_Projection sales PVE torpedo chart_0907_Bridges_for SB deck" xfId="1136"/>
    <cellStyle name="_S Binder Ann Bus Review-0407_RV_Projection sales PVE torpedo chart_0907_Great for MT" xfId="1137"/>
    <cellStyle name="_S Binder Ann Bus Review-0407_RV_Projection sales PVE torpedo chart_0907_PTI Slide" xfId="1138"/>
    <cellStyle name="_S Binder Ann Bus Review-0407_RV_Projection sales PVE torpedo chart_0907_Px" xfId="1139"/>
    <cellStyle name="_S Binder Ann Bus Review-0407_RV_Projection sales PVE torpedo chart_0907_Slide8" xfId="1140"/>
    <cellStyle name="_S Binder Ann Bus Review-0407_RV_PTI Slide" xfId="1141"/>
    <cellStyle name="_S Binder Ann Bus Review-0407_RV_Px" xfId="1142"/>
    <cellStyle name="_S Binder Ann Bus Review-0407_RV_R&amp;O_0907" xfId="1143"/>
    <cellStyle name="_S Binder Ann Bus Review-0407_RV_R&amp;O_0907_15.R&amp;D" xfId="1144"/>
    <cellStyle name="_S Binder Ann Bus Review-0407_RV_R&amp;O_0907_AsPac-Budget Pres S Binder Reg Summary_2008B" xfId="1145"/>
    <cellStyle name="_S Binder Ann Bus Review-0407_RV_R&amp;O_0907_AsPac-Budget Pres S Binder Reg Summary_2008B(1to30)" xfId="1146"/>
    <cellStyle name="_S Binder Ann Bus Review-0407_RV_R&amp;O_0907_AsPac-Budget Pres S Binder Reg Summary_2008B(31to60)" xfId="1147"/>
    <cellStyle name="_S Binder Ann Bus Review-0407_RV_R&amp;O_0907_Bridges_for SB deck" xfId="1148"/>
    <cellStyle name="_S Binder Ann Bus Review-0407_RV_R&amp;O_0907_Great for MT" xfId="1149"/>
    <cellStyle name="_S Binder Ann Bus Review-0407_RV_R&amp;O_0907_PTI Slide" xfId="1150"/>
    <cellStyle name="_S Binder Ann Bus Review-0407_RV_R&amp;O_0907_Px" xfId="1151"/>
    <cellStyle name="_S Binder Ann Bus Review-0407_RV_R&amp;O_0907_Slide8" xfId="1152"/>
    <cellStyle name="_S Binder Ann Bus Review-0407_RV_Reinvestment update_0907" xfId="1153"/>
    <cellStyle name="_S Binder Ann Bus Review-0407_RV_Reinvestment update_0907_15.R&amp;D" xfId="1154"/>
    <cellStyle name="_S Binder Ann Bus Review-0407_RV_Reinvestment update_0907_AsPac-Budget Pres S Binder Reg Summary_2008B" xfId="1155"/>
    <cellStyle name="_S Binder Ann Bus Review-0407_RV_Reinvestment update_0907_AsPac-Budget Pres S Binder Reg Summary_2008B(1to30)" xfId="1156"/>
    <cellStyle name="_S Binder Ann Bus Review-0407_RV_Reinvestment update_0907_AsPac-Budget Pres S Binder Reg Summary_2008B(31to60)" xfId="1157"/>
    <cellStyle name="_S Binder Ann Bus Review-0407_RV_Reinvestment update_0907_Bridges_for SB deck" xfId="1158"/>
    <cellStyle name="_S Binder Ann Bus Review-0407_RV_Reinvestment update_0907_Great for MT" xfId="1159"/>
    <cellStyle name="_S Binder Ann Bus Review-0407_RV_Reinvestment update_0907_PTI Slide" xfId="1160"/>
    <cellStyle name="_S Binder Ann Bus Review-0407_RV_Reinvestment update_0907_Px" xfId="1161"/>
    <cellStyle name="_S Binder Ann Bus Review-0407_RV_Reinvestment update_0907_Slide8" xfId="1162"/>
    <cellStyle name="_S Binder Ann Bus Review-0407_RV_Slide8" xfId="1163"/>
    <cellStyle name="_Sep Buz Review-val" xfId="1164"/>
    <cellStyle name="_Sep Buz Review-val_15.R&amp;D" xfId="1165"/>
    <cellStyle name="_Sep Buz Review-val_AsPac-Budget Pres S Binder Reg Summary_2008B" xfId="1166"/>
    <cellStyle name="_Sep Buz Review-val_AsPac-Budget Pres S Binder Reg Summary_2008B(1to30)" xfId="1167"/>
    <cellStyle name="_Sep Buz Review-val_AsPac-Budget Pres S Binder Reg Summary_2008B(31to60)" xfId="1168"/>
    <cellStyle name="_Sep Buz Review-val_Bridges_for SB deck" xfId="1169"/>
    <cellStyle name="_Sep Buz Review-val_Great for MT" xfId="1170"/>
    <cellStyle name="_Sep Buz Review-val_PTI Slide" xfId="1171"/>
    <cellStyle name="_Sep Buz Review-val_Px" xfId="1172"/>
    <cellStyle name="_Sep Buz Review-val_Slide8" xfId="1173"/>
    <cellStyle name="_Taiwan" xfId="1174"/>
    <cellStyle name="_Taiwan_15.R&amp;D" xfId="1175"/>
    <cellStyle name="_Taiwan_AsPac-Budget deck 2008" xfId="1176"/>
    <cellStyle name="_Taiwan_AsPac-Budget Pres S Binder Reg Summary" xfId="1177"/>
    <cellStyle name="_Taiwan_AsPac-Budget Pres S Binder Reg Summary_2008B" xfId="1178"/>
    <cellStyle name="_Taiwan_AsPac-Budget Pres S Binder Reg Summary_2008B(1to30)" xfId="1179"/>
    <cellStyle name="_Taiwan_AsPac-Budget Pres S Binder Reg Summary_2008B(31to60)" xfId="1180"/>
    <cellStyle name="_Taiwan_Bridges_for SB deck" xfId="1181"/>
    <cellStyle name="_Taiwan_Great for MT" xfId="1182"/>
    <cellStyle name="_Taiwan_PTI Slide" xfId="1183"/>
    <cellStyle name="_Taiwan_Px" xfId="1184"/>
    <cellStyle name="_Taiwan_ROI_Valuation_Template_070213" xfId="1185"/>
    <cellStyle name="_Taiwan_ROI_Valuation_Template_070213_15.R&amp;D" xfId="1186"/>
    <cellStyle name="_Taiwan_ROI_Valuation_Template_070213_AsPac-Budget Pres S Binder Reg Summary_2008B" xfId="1187"/>
    <cellStyle name="_Taiwan_ROI_Valuation_Template_070213_AsPac-Budget Pres S Binder Reg Summary_2008B(1to30)" xfId="1188"/>
    <cellStyle name="_Taiwan_ROI_Valuation_Template_070213_AsPac-Budget Pres S Binder Reg Summary_2008B(31to60)" xfId="1189"/>
    <cellStyle name="_Taiwan_ROI_Valuation_Template_070213_Bridges_for SB deck" xfId="1190"/>
    <cellStyle name="_Taiwan_ROI_Valuation_Template_070213_Great for MT" xfId="1191"/>
    <cellStyle name="_Taiwan_ROI_Valuation_Template_070213_PTI Slide" xfId="1192"/>
    <cellStyle name="_Taiwan_ROI_Valuation_Template_070213_Px" xfId="1193"/>
    <cellStyle name="_Taiwan_ROI_Valuation_Template_070213_Slide8" xfId="1194"/>
    <cellStyle name="_Taiwan_Slide8" xfId="1195"/>
    <cellStyle name="=C:\WINNT\SYSTEM32\COMMAND.COM 2 2" xfId="1196"/>
    <cellStyle name="20% - Accent1" xfId="1197"/>
    <cellStyle name="20% - Accent1 2" xfId="1198"/>
    <cellStyle name="20% - Accent2" xfId="1199"/>
    <cellStyle name="20% - Accent2 2" xfId="1200"/>
    <cellStyle name="20% - Accent3" xfId="1201"/>
    <cellStyle name="20% - Accent3 2" xfId="1202"/>
    <cellStyle name="20% - Accent4" xfId="1203"/>
    <cellStyle name="20% - Accent4 2" xfId="1204"/>
    <cellStyle name="20% - Accent5" xfId="1205"/>
    <cellStyle name="20% - Accent5 2" xfId="1206"/>
    <cellStyle name="20% - Accent6" xfId="1207"/>
    <cellStyle name="20% - Accent6 2" xfId="1208"/>
    <cellStyle name="40% - Accent1" xfId="1209"/>
    <cellStyle name="40% - Accent1 2" xfId="1210"/>
    <cellStyle name="40% - Accent2" xfId="1211"/>
    <cellStyle name="40% - Accent2 2" xfId="1212"/>
    <cellStyle name="40% - Accent3" xfId="1213"/>
    <cellStyle name="40% - Accent3 2" xfId="1214"/>
    <cellStyle name="40% - Accent4" xfId="1215"/>
    <cellStyle name="40% - Accent4 2" xfId="1216"/>
    <cellStyle name="40% - Accent5" xfId="1217"/>
    <cellStyle name="40% - Accent5 2" xfId="1218"/>
    <cellStyle name="40% - Accent6" xfId="1219"/>
    <cellStyle name="40% - Accent6 2" xfId="1220"/>
    <cellStyle name="60% - Accent1" xfId="1221"/>
    <cellStyle name="60% - Accent2" xfId="1222"/>
    <cellStyle name="60% - Accent3" xfId="1223"/>
    <cellStyle name="60% - Accent4" xfId="1224"/>
    <cellStyle name="60% - Accent5" xfId="1225"/>
    <cellStyle name="60% - Accent6" xfId="1226"/>
    <cellStyle name="AA" xfId="1227"/>
    <cellStyle name="Accent1" xfId="1228"/>
    <cellStyle name="Accent1 - 20%" xfId="1229"/>
    <cellStyle name="Accent1 - 40%" xfId="1230"/>
    <cellStyle name="Accent1 - 60%" xfId="1231"/>
    <cellStyle name="Accent2" xfId="1232"/>
    <cellStyle name="Accent2 - 20%" xfId="1233"/>
    <cellStyle name="Accent2 - 40%" xfId="1234"/>
    <cellStyle name="Accent2 - 60%" xfId="1235"/>
    <cellStyle name="Accent3" xfId="1236"/>
    <cellStyle name="Accent3 - 20%" xfId="1237"/>
    <cellStyle name="Accent3 - 40%" xfId="1238"/>
    <cellStyle name="Accent3 - 60%" xfId="1239"/>
    <cellStyle name="Accent4" xfId="1240"/>
    <cellStyle name="Accent4 - 20%" xfId="1241"/>
    <cellStyle name="Accent4 - 40%" xfId="1242"/>
    <cellStyle name="Accent4 - 60%" xfId="1243"/>
    <cellStyle name="Accent5" xfId="1244"/>
    <cellStyle name="Accent5 - 20%" xfId="1245"/>
    <cellStyle name="Accent5 - 40%" xfId="1246"/>
    <cellStyle name="Accent5 - 60%" xfId="1247"/>
    <cellStyle name="Accent6" xfId="1248"/>
    <cellStyle name="Accent6 - 20%" xfId="1249"/>
    <cellStyle name="Accent6 - 40%" xfId="1250"/>
    <cellStyle name="Accent6 - 60%" xfId="1251"/>
    <cellStyle name="AFE" xfId="1252"/>
    <cellStyle name="Bad" xfId="1253"/>
    <cellStyle name="Besuchter Hyperlink_Expense (2)" xfId="1254"/>
    <cellStyle name="Body" xfId="1255"/>
    <cellStyle name="cal.General" xfId="1256"/>
    <cellStyle name="cal.General.or" xfId="1257"/>
    <cellStyle name="cal.General1" xfId="1258"/>
    <cellStyle name="cal.Link" xfId="1259"/>
    <cellStyle name="cal.Link7" xfId="1260"/>
    <cellStyle name="Calc Currency (0)" xfId="1261"/>
    <cellStyle name="Calc Currency (2)" xfId="1262"/>
    <cellStyle name="Calc Percent (0)" xfId="1263"/>
    <cellStyle name="Calc Percent (1)" xfId="1264"/>
    <cellStyle name="Calc Percent (2)" xfId="1265"/>
    <cellStyle name="Calc Units (0)" xfId="1266"/>
    <cellStyle name="Calc Units (1)" xfId="1267"/>
    <cellStyle name="Calc Units (2)" xfId="1268"/>
    <cellStyle name="Calcs" xfId="1269"/>
    <cellStyle name="Calculation" xfId="1270"/>
    <cellStyle name="CAS" xfId="1271"/>
    <cellStyle name="Centré sur pls colonnes" xfId="1272"/>
    <cellStyle name="check" xfId="1273"/>
    <cellStyle name="Check Cell" xfId="1274"/>
    <cellStyle name="Code" xfId="1275"/>
    <cellStyle name="Column Heading" xfId="1276"/>
    <cellStyle name="Comma" xfId="1277"/>
    <cellStyle name="Comma  - Style1" xfId="1278"/>
    <cellStyle name="Comma  - Style2" xfId="1279"/>
    <cellStyle name="Comma  - Style3" xfId="1280"/>
    <cellStyle name="Comma  - Style4" xfId="1281"/>
    <cellStyle name="Comma  - Style5" xfId="1282"/>
    <cellStyle name="Comma  - Style6" xfId="1283"/>
    <cellStyle name="Comma  - Style7" xfId="1284"/>
    <cellStyle name="Comma  - Style8" xfId="1285"/>
    <cellStyle name="Comma [0]" xfId="1286"/>
    <cellStyle name="Comma [00]" xfId="1287"/>
    <cellStyle name="Comma [3]" xfId="1288"/>
    <cellStyle name="Comma 10" xfId="1289"/>
    <cellStyle name="Comma 11" xfId="1290"/>
    <cellStyle name="Comma 12" xfId="1291"/>
    <cellStyle name="Comma 13" xfId="1292"/>
    <cellStyle name="Comma 14" xfId="1293"/>
    <cellStyle name="Comma 15" xfId="1294"/>
    <cellStyle name="Comma 16" xfId="1295"/>
    <cellStyle name="Comma 17" xfId="1296"/>
    <cellStyle name="Comma 18" xfId="1297"/>
    <cellStyle name="Comma 19" xfId="1298"/>
    <cellStyle name="Comma 2" xfId="1299"/>
    <cellStyle name="Comma 20" xfId="1300"/>
    <cellStyle name="Comma 21" xfId="1301"/>
    <cellStyle name="Comma 22" xfId="1302"/>
    <cellStyle name="Comma 23" xfId="1303"/>
    <cellStyle name="Comma 3" xfId="1304"/>
    <cellStyle name="Comma 3 2" xfId="1305"/>
    <cellStyle name="Comma 4" xfId="1306"/>
    <cellStyle name="Comma 5" xfId="1307"/>
    <cellStyle name="Comma 6" xfId="1308"/>
    <cellStyle name="Comma 6 2" xfId="1309"/>
    <cellStyle name="Comma 7" xfId="1310"/>
    <cellStyle name="Comma 8" xfId="1311"/>
    <cellStyle name="Comma 9" xfId="1312"/>
    <cellStyle name="comma zerodec" xfId="1313"/>
    <cellStyle name="Comma0" xfId="1314"/>
    <cellStyle name="Copied" xfId="1315"/>
    <cellStyle name="Currency" xfId="1316"/>
    <cellStyle name="Currency [0]" xfId="1317"/>
    <cellStyle name="Currency [00]" xfId="1318"/>
    <cellStyle name="Currency 10" xfId="1319"/>
    <cellStyle name="Currency 11" xfId="1320"/>
    <cellStyle name="Currency 12" xfId="1321"/>
    <cellStyle name="Currency 13" xfId="1322"/>
    <cellStyle name="Currency 14" xfId="1323"/>
    <cellStyle name="Currency 15" xfId="1324"/>
    <cellStyle name="Currency 16" xfId="1325"/>
    <cellStyle name="Currency 17" xfId="1326"/>
    <cellStyle name="Currency 18" xfId="1327"/>
    <cellStyle name="Currency 19" xfId="1328"/>
    <cellStyle name="Currency 2" xfId="1329"/>
    <cellStyle name="Currency 20" xfId="1330"/>
    <cellStyle name="Currency 21" xfId="1331"/>
    <cellStyle name="Currency 22" xfId="1332"/>
    <cellStyle name="Currency 23" xfId="1333"/>
    <cellStyle name="Currency 3" xfId="1334"/>
    <cellStyle name="Currency 3 2" xfId="1335"/>
    <cellStyle name="Currency 4" xfId="1336"/>
    <cellStyle name="Currency 4 2" xfId="1337"/>
    <cellStyle name="Currency 5" xfId="1338"/>
    <cellStyle name="Currency 6" xfId="1339"/>
    <cellStyle name="Currency 7" xfId="1340"/>
    <cellStyle name="Currency 8" xfId="1341"/>
    <cellStyle name="Currency 9" xfId="1342"/>
    <cellStyle name="currency rate" xfId="1343"/>
    <cellStyle name="Currency0" xfId="1344"/>
    <cellStyle name="Currency1" xfId="1345"/>
    <cellStyle name="dat.General" xfId="1346"/>
    <cellStyle name="dat.General.or" xfId="1347"/>
    <cellStyle name="dat.US$" xfId="1348"/>
    <cellStyle name="dat.US$.or" xfId="1349"/>
    <cellStyle name="DataBases" xfId="1350"/>
    <cellStyle name="DataToHide" xfId="1351"/>
    <cellStyle name="Date" xfId="1352"/>
    <cellStyle name="Date Short" xfId="1353"/>
    <cellStyle name="Date_Asia Pac Q4 Pre-Close Templates(Jan7)to Dawn" xfId="1354"/>
    <cellStyle name="Define your own named style" xfId="1355"/>
    <cellStyle name="Dezimal [0]_2003 Headcount" xfId="1356"/>
    <cellStyle name="Dezimal_2003 Headcount" xfId="1357"/>
    <cellStyle name="Dollar (zero dec)" xfId="1358"/>
    <cellStyle name="Draw lines around data in range" xfId="1359"/>
    <cellStyle name="Draw shadow and lines within range" xfId="1360"/>
    <cellStyle name="Emphasis 1" xfId="1361"/>
    <cellStyle name="Emphasis 2" xfId="1362"/>
    <cellStyle name="Emphasis 3" xfId="1363"/>
    <cellStyle name="Encadré girs" xfId="1364"/>
    <cellStyle name="Enlarge title text, yellow on blue" xfId="1365"/>
    <cellStyle name="Enter Currency (0)" xfId="1366"/>
    <cellStyle name="Enter Currency (2)" xfId="1367"/>
    <cellStyle name="Enter Units (0)" xfId="1368"/>
    <cellStyle name="Enter Units (1)" xfId="1369"/>
    <cellStyle name="Enter Units (2)" xfId="1370"/>
    <cellStyle name="Entered" xfId="1371"/>
    <cellStyle name="Entities" xfId="1372"/>
    <cellStyle name="Euro" xfId="1373"/>
    <cellStyle name="Explanatory Text" xfId="1374"/>
    <cellStyle name="Filters" xfId="1375"/>
    <cellStyle name="Final_Data" xfId="1376"/>
    <cellStyle name="Fixed" xfId="1377"/>
    <cellStyle name="fmt.Band" xfId="1378"/>
    <cellStyle name="fmt.BasketTemplate" xfId="1379"/>
    <cellStyle name="fmt.CFWDHeading" xfId="1380"/>
    <cellStyle name="fmt.InpSumRow" xfId="1381"/>
    <cellStyle name="fmt.InputHeading" xfId="1382"/>
    <cellStyle name="fmt.InputRowDesc" xfId="1383"/>
    <cellStyle name="fmt.InputRowSubHead1" xfId="1384"/>
    <cellStyle name="fmt.InputRowTotal" xfId="1385"/>
    <cellStyle name="fmt.Report%" xfId="1386"/>
    <cellStyle name="fmt.ReportApptRatio" xfId="1387"/>
    <cellStyle name="fmt.ReportDisplay" xfId="1388"/>
    <cellStyle name="fmt.ReportFX" xfId="1389"/>
    <cellStyle name="fmt.ReportHeading" xfId="1390"/>
    <cellStyle name="fmt.ReportSubHead1" xfId="1391"/>
    <cellStyle name="fmt.ReportSubHead2" xfId="1392"/>
    <cellStyle name="fmt.ReportSubHeading" xfId="1393"/>
    <cellStyle name="fmt.ReportSubtotal" xfId="1394"/>
    <cellStyle name="fmt.ReportSubtotal$" xfId="1395"/>
    <cellStyle name="fmt.ReportTotal" xfId="1396"/>
    <cellStyle name="fmt.ReportTotal$" xfId="1397"/>
    <cellStyle name="fmt.ReportUS$" xfId="1398"/>
    <cellStyle name="Followed Hyperlink" xfId="1399"/>
    <cellStyle name="Form.Normal" xfId="1400"/>
    <cellStyle name="Format a column of totals" xfId="1401"/>
    <cellStyle name="Format a row of totals" xfId="1402"/>
    <cellStyle name="Format text as bold, black on yellow" xfId="1403"/>
    <cellStyle name="general" xfId="1404"/>
    <cellStyle name="Good" xfId="1405"/>
    <cellStyle name="Grand Total" xfId="1406"/>
    <cellStyle name="Grey" xfId="1407"/>
    <cellStyle name="Header" xfId="1408"/>
    <cellStyle name="Header1" xfId="1409"/>
    <cellStyle name="Header2" xfId="1410"/>
    <cellStyle name="Heading" xfId="1411"/>
    <cellStyle name="Heading 1" xfId="1412"/>
    <cellStyle name="Heading 2" xfId="1413"/>
    <cellStyle name="Heading 3" xfId="1414"/>
    <cellStyle name="Heading 4" xfId="1415"/>
    <cellStyle name="hilite" xfId="1416"/>
    <cellStyle name="Hipervínculo" xfId="1417"/>
    <cellStyle name="Hipervínculo visitado" xfId="1418"/>
    <cellStyle name="Hipervínculo_2006 Mar Proj Deck - A.B. Review" xfId="1419"/>
    <cellStyle name="Hyperlink" xfId="1420"/>
    <cellStyle name="Indefinido" xfId="1421"/>
    <cellStyle name="inp.Dropdown" xfId="1422"/>
    <cellStyle name="inp.FX" xfId="1423"/>
    <cellStyle name="inp.General" xfId="1424"/>
    <cellStyle name="inp.Number" xfId="1425"/>
    <cellStyle name="inp.Percent" xfId="1426"/>
    <cellStyle name="inp.Protected" xfId="1427"/>
    <cellStyle name="inp.US$" xfId="1428"/>
    <cellStyle name="inp.YesNo" xfId="1429"/>
    <cellStyle name="Input" xfId="1430"/>
    <cellStyle name="Input [yellow]" xfId="1431"/>
    <cellStyle name="input currency rates" xfId="1432"/>
    <cellStyle name="Labels" xfId="1433"/>
    <cellStyle name="Ligne détail" xfId="1434"/>
    <cellStyle name="Link Currency (0)" xfId="1435"/>
    <cellStyle name="Link Currency (2)" xfId="1436"/>
    <cellStyle name="Link Units (0)" xfId="1437"/>
    <cellStyle name="Link Units (1)" xfId="1438"/>
    <cellStyle name="Link Units (2)" xfId="1439"/>
    <cellStyle name="Linked Cell" xfId="1440"/>
    <cellStyle name="LookUpText" xfId="1441"/>
    <cellStyle name="m" xfId="1442"/>
    <cellStyle name="m?ny_BSAnalByPeriod" xfId="1443"/>
    <cellStyle name="m_2008 Prelim Outlook" xfId="1444"/>
    <cellStyle name="m_2008 Prelim Outlook_1" xfId="1445"/>
    <cellStyle name="m_2008 Prelim Outlook_1_AP_2008 First Look_0607" xfId="1446"/>
    <cellStyle name="m_2008 Prelim Outlook_1_AP_2008 First Look_0607(Jun25)RV" xfId="1447"/>
    <cellStyle name="m_2008 Prelim Outlook_1_AP_2008 Fist Look_0607" xfId="1448"/>
    <cellStyle name="m_2008 Prelim Outlook_1_Mina Part" xfId="1449"/>
    <cellStyle name="m_2008 Prelim Outlook_15.R&amp;D" xfId="1450"/>
    <cellStyle name="m_2008 Prelim Outlook_AsPac-Budget Pres S Binder Reg Summary_2008B" xfId="1451"/>
    <cellStyle name="m_2008 Prelim Outlook_AsPac-Budget Pres S Binder Reg Summary_2008B(1to30)" xfId="1452"/>
    <cellStyle name="m_2008 Prelim Outlook_AsPac-Budget Pres S Binder Reg Summary_2008B(31to60)" xfId="1453"/>
    <cellStyle name="m_2008 Prelim Outlook_Bridges_for SB deck" xfId="1454"/>
    <cellStyle name="m_2008 Prelim Outlook_Great for MT" xfId="1455"/>
    <cellStyle name="m_2008 Prelim Outlook_June Buz Review Deck Part III" xfId="1456"/>
    <cellStyle name="m_2008 Prelim Outlook_June Buz Review Deck Part III backup" xfId="1457"/>
    <cellStyle name="m_2008 Prelim Outlook_June Buz Review Deck Part III backup_15.R&amp;D" xfId="1458"/>
    <cellStyle name="m_2008 Prelim Outlook_June Buz Review Deck Part III backup_AsPac-Budget Pres S Binder Reg Summary_2008B" xfId="1459"/>
    <cellStyle name="m_2008 Prelim Outlook_June Buz Review Deck Part III backup_AsPac-Budget Pres S Binder Reg Summary_2008B(1to30)" xfId="1460"/>
    <cellStyle name="m_2008 Prelim Outlook_June Buz Review Deck Part III backup_AsPac-Budget Pres S Binder Reg Summary_2008B(31to60)" xfId="1461"/>
    <cellStyle name="m_2008 Prelim Outlook_June Buz Review Deck Part III backup_Bridges_for SB deck" xfId="1462"/>
    <cellStyle name="m_2008 Prelim Outlook_June Buz Review Deck Part III backup_Great for MT" xfId="1463"/>
    <cellStyle name="m_2008 Prelim Outlook_June Buz Review Deck Part III backup_PTI Slide" xfId="1464"/>
    <cellStyle name="m_2008 Prelim Outlook_June Buz Review Deck Part III backup_Px" xfId="1465"/>
    <cellStyle name="m_2008 Prelim Outlook_June Buz Review Deck Part III backup_Slide8" xfId="1466"/>
    <cellStyle name="m_2008 Prelim Outlook_June Buz Review Deck Part III_15.R&amp;D" xfId="1467"/>
    <cellStyle name="m_2008 Prelim Outlook_June Buz Review Deck Part III_AsPac-Budget Pres S Binder Reg Summary_2008B" xfId="1468"/>
    <cellStyle name="m_2008 Prelim Outlook_June Buz Review Deck Part III_AsPac-Budget Pres S Binder Reg Summary_2008B(1to30)" xfId="1469"/>
    <cellStyle name="m_2008 Prelim Outlook_June Buz Review Deck Part III_AsPac-Budget Pres S Binder Reg Summary_2008B(31to60)" xfId="1470"/>
    <cellStyle name="m_2008 Prelim Outlook_June Buz Review Deck Part III_Bridges_for SB deck" xfId="1471"/>
    <cellStyle name="m_2008 Prelim Outlook_June Buz Review Deck Part III_Great for MT" xfId="1472"/>
    <cellStyle name="m_2008 Prelim Outlook_June Buz Review Deck Part III_PTI Slide" xfId="1473"/>
    <cellStyle name="m_2008 Prelim Outlook_June Buz Review Deck Part III_Px" xfId="1474"/>
    <cellStyle name="m_2008 Prelim Outlook_June Buz Review Deck Part III_Slide8" xfId="1475"/>
    <cellStyle name="m_2008 Prelim Outlook_PTI Slide" xfId="1476"/>
    <cellStyle name="m_2008 Prelim Outlook_Px" xfId="1477"/>
    <cellStyle name="m_2008 Prelim Outlook_Slide8" xfId="1478"/>
    <cellStyle name="m_AP_Headcount NMC" xfId="1479"/>
    <cellStyle name="m_AP_Headcount NMC_15.R&amp;D" xfId="1480"/>
    <cellStyle name="m_AP_Headcount NMC_AsPac-Budget deck 2008" xfId="1481"/>
    <cellStyle name="m_AP_Headcount NMC_AsPac-Budget Pres S Binder Reg Summary_2008B" xfId="1482"/>
    <cellStyle name="m_AP_Headcount NMC_AsPac-Budget Pres S Binder Reg Summary_2008B(1to30)" xfId="1483"/>
    <cellStyle name="m_AP_Headcount NMC_AsPac-Budget Pres S Binder Reg Summary_2008B(31to60)" xfId="1484"/>
    <cellStyle name="m_AP_Headcount NMC_Bridges_for SB deck" xfId="1485"/>
    <cellStyle name="m_AP_Headcount NMC_Great for MT" xfId="1486"/>
    <cellStyle name="m_AP_Headcount NMC_PTI Slide" xfId="1487"/>
    <cellStyle name="m_AP_Headcount NMC_Px" xfId="1488"/>
    <cellStyle name="m_AP_Headcount NMC_Slide8" xfId="1489"/>
    <cellStyle name="m_AP_Monthly Biz Review_0607" xfId="1490"/>
    <cellStyle name="m_AP_Monthly Biz Review_0607_15.R&amp;D" xfId="1491"/>
    <cellStyle name="m_AP_Monthly Biz Review_0607_AsPac-Budget Pres S Binder Reg Summary_2008B" xfId="1492"/>
    <cellStyle name="m_AP_Monthly Biz Review_0607_AsPac-Budget Pres S Binder Reg Summary_2008B(1to30)" xfId="1493"/>
    <cellStyle name="m_AP_Monthly Biz Review_0607_AsPac-Budget Pres S Binder Reg Summary_2008B(31to60)" xfId="1494"/>
    <cellStyle name="m_AP_Monthly Biz Review_0607_Bridges_for SB deck" xfId="1495"/>
    <cellStyle name="m_AP_Monthly Biz Review_0607_Great for MT" xfId="1496"/>
    <cellStyle name="m_AP_Monthly Biz Review_0607_PTI Slide" xfId="1497"/>
    <cellStyle name="m_AP_Monthly Biz Review_0607_Px" xfId="1498"/>
    <cellStyle name="m_AP_Monthly Biz Review_0607_Slide8" xfId="1499"/>
    <cellStyle name="m_AP_Monthly Biz Review_0906" xfId="1500"/>
    <cellStyle name="m_AP_Monthly Biz Review_0906_15.R&amp;D" xfId="1501"/>
    <cellStyle name="m_AP_Monthly Biz Review_0906_AsPac-Budget Pres S Binder Reg Summary_2008B" xfId="1502"/>
    <cellStyle name="m_AP_Monthly Biz Review_0906_AsPac-Budget Pres S Binder Reg Summary_2008B(1to30)" xfId="1503"/>
    <cellStyle name="m_AP_Monthly Biz Review_0906_AsPac-Budget Pres S Binder Reg Summary_2008B(31to60)" xfId="1504"/>
    <cellStyle name="m_AP_Monthly Biz Review_0906_Bridge(Aug YTD to Sep Pro)" xfId="1505"/>
    <cellStyle name="m_AP_Monthly Biz Review_0906_Bridge(Aug YTD to Sep Pro)_15.R&amp;D" xfId="1506"/>
    <cellStyle name="m_AP_Monthly Biz Review_0906_Bridge(Aug YTD to Sep Pro)_AsPac-Budget Pres S Binder Reg Summary_2008B" xfId="1507"/>
    <cellStyle name="m_AP_Monthly Biz Review_0906_Bridge(Aug YTD to Sep Pro)_AsPac-Budget Pres S Binder Reg Summary_2008B(1to30)" xfId="1508"/>
    <cellStyle name="m_AP_Monthly Biz Review_0906_Bridge(Aug YTD to Sep Pro)_AsPac-Budget Pres S Binder Reg Summary_2008B(31to60)" xfId="1509"/>
    <cellStyle name="m_AP_Monthly Biz Review_0906_Bridge(Aug YTD to Sep Pro)_Bridges_for SB deck" xfId="1510"/>
    <cellStyle name="m_AP_Monthly Biz Review_0906_Bridge(Aug YTD to Sep Pro)_Great for MT" xfId="1511"/>
    <cellStyle name="m_AP_Monthly Biz Review_0906_Bridge(Aug YTD to Sep Pro)_PTI Slide" xfId="1512"/>
    <cellStyle name="m_AP_Monthly Biz Review_0906_Bridge(Aug YTD to Sep Pro)_Px" xfId="1513"/>
    <cellStyle name="m_AP_Monthly Biz Review_0906_Bridge(Aug YTD to Sep Pro)_Slide8" xfId="1514"/>
    <cellStyle name="m_AP_Monthly Biz Review_0906_Bridge_Jun Proj to Sep Proj_0907" xfId="1515"/>
    <cellStyle name="m_AP_Monthly Biz Review_0906_Bridges_for SB deck" xfId="1516"/>
    <cellStyle name="m_AP_Monthly Biz Review_0906_Great for MT" xfId="1517"/>
    <cellStyle name="m_AP_Monthly Biz Review_0906_PTI Slide" xfId="1518"/>
    <cellStyle name="m_AP_Monthly Biz Review_0906_Px" xfId="1519"/>
    <cellStyle name="m_AP_Monthly Biz Review_0906_Reinvestment update_0907" xfId="1520"/>
    <cellStyle name="m_AP_Monthly Biz Review_0906_Reinvestment update_0907_15.R&amp;D" xfId="1521"/>
    <cellStyle name="m_AP_Monthly Biz Review_0906_Reinvestment update_0907_AsPac-Budget Pres S Binder Reg Summary_2008B" xfId="1522"/>
    <cellStyle name="m_AP_Monthly Biz Review_0906_Reinvestment update_0907_AsPac-Budget Pres S Binder Reg Summary_2008B(1to30)" xfId="1523"/>
    <cellStyle name="m_AP_Monthly Biz Review_0906_Reinvestment update_0907_AsPac-Budget Pres S Binder Reg Summary_2008B(31to60)" xfId="1524"/>
    <cellStyle name="m_AP_Monthly Biz Review_0906_Reinvestment update_0907_Bridges_for SB deck" xfId="1525"/>
    <cellStyle name="m_AP_Monthly Biz Review_0906_Reinvestment update_0907_Great for MT" xfId="1526"/>
    <cellStyle name="m_AP_Monthly Biz Review_0906_Reinvestment update_0907_PTI Slide" xfId="1527"/>
    <cellStyle name="m_AP_Monthly Biz Review_0906_Reinvestment update_0907_Px" xfId="1528"/>
    <cellStyle name="m_AP_Monthly Biz Review_0906_Reinvestment update_0907_Slide8" xfId="1529"/>
    <cellStyle name="m_AP_Monthly Biz Review_0906_Slide8" xfId="1530"/>
    <cellStyle name="m_AP_Monthly Biz Review_0907" xfId="1531"/>
    <cellStyle name="m_AP_Monthly Biz Review_0907_15.R&amp;D" xfId="1532"/>
    <cellStyle name="m_AP_Monthly Biz Review_0907_AsPac-Budget Pres S Binder Reg Summary_2008B" xfId="1533"/>
    <cellStyle name="m_AP_Monthly Biz Review_0907_AsPac-Budget Pres S Binder Reg Summary_2008B(1to30)" xfId="1534"/>
    <cellStyle name="m_AP_Monthly Biz Review_0907_AsPac-Budget Pres S Binder Reg Summary_2008B(31to60)" xfId="1535"/>
    <cellStyle name="m_AP_Monthly Biz Review_0907_Bridges_for SB deck" xfId="1536"/>
    <cellStyle name="m_AP_Monthly Biz Review_0907_Great for MT" xfId="1537"/>
    <cellStyle name="m_AP_Monthly Biz Review_0907_PTI Slide" xfId="1538"/>
    <cellStyle name="m_AP_Monthly Biz Review_0907_Px" xfId="1539"/>
    <cellStyle name="m_AP_Monthly Biz Review_0907_Slide8" xfId="1540"/>
    <cellStyle name="m_AP_Mthly Biz Review_0507_RV" xfId="1541"/>
    <cellStyle name="m_AP_Mthly Biz Review_0507_RV_15.R&amp;D" xfId="1542"/>
    <cellStyle name="m_AP_Mthly Biz Review_0507_RV_AsPac-Budget Pres S Binder Reg Summary_2008B" xfId="1543"/>
    <cellStyle name="m_AP_Mthly Biz Review_0507_RV_AsPac-Budget Pres S Binder Reg Summary_2008B(1to30)" xfId="1544"/>
    <cellStyle name="m_AP_Mthly Biz Review_0507_RV_AsPac-Budget Pres S Binder Reg Summary_2008B(31to60)" xfId="1545"/>
    <cellStyle name="m_AP_Mthly Biz Review_0507_RV_Bridges_for SB deck" xfId="1546"/>
    <cellStyle name="m_AP_Mthly Biz Review_0507_RV_Great for MT" xfId="1547"/>
    <cellStyle name="m_AP_Mthly Biz Review_0507_RV_PTI Slide" xfId="1548"/>
    <cellStyle name="m_AP_Mthly Biz Review_0507_RV_Px" xfId="1549"/>
    <cellStyle name="m_AP_Mthly Biz Review_0507_RV_Slide8" xfId="1550"/>
    <cellStyle name="m_Asia Pac Q4 Pre-Close Templates(Jan7)to Dawn" xfId="1551"/>
    <cellStyle name="m_AsPac-Budget Pres S Binder Reg Summary" xfId="1552"/>
    <cellStyle name="m_AsPac-Budget Pres S Binder Reg Summary_1" xfId="1553"/>
    <cellStyle name="m_AsPac-Budget Pres S Binder Reg Summary_1_AsPac-Budget Pres S Binder Reg Summary_2008B(19to30)" xfId="1554"/>
    <cellStyle name="m_AsPac-Budget Pres S Binder Reg Summary_1_Book2" xfId="1555"/>
    <cellStyle name="m_AsPac-Budget Pres S Binder Reg Summary_1_Book2_AsPac-Budget Pres S Binder Reg Summary_2008B(10to19)" xfId="1556"/>
    <cellStyle name="m_AsPac-Budget Pres S Binder Reg Summary_1_Book3" xfId="1557"/>
    <cellStyle name="m_AsPac-Budget Pres S Binder Reg Summary_1_Phase IV-breakdown" xfId="1558"/>
    <cellStyle name="m_AsPac-Budget Pres S Binder Reg Summary_15.R&amp;D" xfId="1559"/>
    <cellStyle name="m_AsPac-Budget Pres S Binder Reg Summary_AsPac-Budget Pres S Binder Reg Summary_2008B" xfId="1560"/>
    <cellStyle name="m_AsPac-Budget Pres S Binder Reg Summary_AsPac-Budget Pres S Binder Reg Summary_2008B(1to30)" xfId="1561"/>
    <cellStyle name="m_AsPac-Budget Pres S Binder Reg Summary_AsPac-Budget Pres S Binder Reg Summary_2008B(31to60)" xfId="1562"/>
    <cellStyle name="m_AsPac-Budget Pres S Binder Reg Summary_Bridge(Aug YTD to Sep Pro)" xfId="1563"/>
    <cellStyle name="m_AsPac-Budget Pres S Binder Reg Summary_Bridge(Aug YTD to Sep Pro)_15.R&amp;D" xfId="1564"/>
    <cellStyle name="m_AsPac-Budget Pres S Binder Reg Summary_Bridge(Aug YTD to Sep Pro)_AsPac-Budget Pres S Binder Reg Summary_2008B" xfId="1565"/>
    <cellStyle name="m_AsPac-Budget Pres S Binder Reg Summary_Bridge(Aug YTD to Sep Pro)_AsPac-Budget Pres S Binder Reg Summary_2008B(1to30)" xfId="1566"/>
    <cellStyle name="m_AsPac-Budget Pres S Binder Reg Summary_Bridge(Aug YTD to Sep Pro)_AsPac-Budget Pres S Binder Reg Summary_2008B(31to60)" xfId="1567"/>
    <cellStyle name="m_AsPac-Budget Pres S Binder Reg Summary_Bridge(Aug YTD to Sep Pro)_Bridges_for SB deck" xfId="1568"/>
    <cellStyle name="m_AsPac-Budget Pres S Binder Reg Summary_Bridge(Aug YTD to Sep Pro)_Great for MT" xfId="1569"/>
    <cellStyle name="m_AsPac-Budget Pres S Binder Reg Summary_Bridge(Aug YTD to Sep Pro)_PTI Slide" xfId="1570"/>
    <cellStyle name="m_AsPac-Budget Pres S Binder Reg Summary_Bridge(Aug YTD to Sep Pro)_Px" xfId="1571"/>
    <cellStyle name="m_AsPac-Budget Pres S Binder Reg Summary_Bridge(Aug YTD to Sep Pro)_Slide8" xfId="1572"/>
    <cellStyle name="m_AsPac-Budget Pres S Binder Reg Summary_Bridge_Jun Proj to Sep Proj_0907" xfId="1573"/>
    <cellStyle name="m_AsPac-Budget Pres S Binder Reg Summary_Bridges_for SB deck" xfId="1574"/>
    <cellStyle name="m_AsPac-Budget Pres S Binder Reg Summary_Great for MT" xfId="1575"/>
    <cellStyle name="m_AsPac-Budget Pres S Binder Reg Summary_PTI Slide" xfId="1576"/>
    <cellStyle name="m_AsPac-Budget Pres S Binder Reg Summary_Px" xfId="1577"/>
    <cellStyle name="m_AsPac-Budget Pres S Binder Reg Summary_Reinvestment update_0907" xfId="1578"/>
    <cellStyle name="m_AsPac-Budget Pres S Binder Reg Summary_Reinvestment update_0907_15.R&amp;D" xfId="1579"/>
    <cellStyle name="m_AsPac-Budget Pres S Binder Reg Summary_Reinvestment update_0907_AsPac-Budget Pres S Binder Reg Summary_2008B" xfId="1580"/>
    <cellStyle name="m_AsPac-Budget Pres S Binder Reg Summary_Reinvestment update_0907_AsPac-Budget Pres S Binder Reg Summary_2008B(1to30)" xfId="1581"/>
    <cellStyle name="m_AsPac-Budget Pres S Binder Reg Summary_Reinvestment update_0907_AsPac-Budget Pres S Binder Reg Summary_2008B(31to60)" xfId="1582"/>
    <cellStyle name="m_AsPac-Budget Pres S Binder Reg Summary_Reinvestment update_0907_Bridges_for SB deck" xfId="1583"/>
    <cellStyle name="m_AsPac-Budget Pres S Binder Reg Summary_Reinvestment update_0907_Great for MT" xfId="1584"/>
    <cellStyle name="m_AsPac-Budget Pres S Binder Reg Summary_Reinvestment update_0907_PTI Slide" xfId="1585"/>
    <cellStyle name="m_AsPac-Budget Pres S Binder Reg Summary_Reinvestment update_0907_Px" xfId="1586"/>
    <cellStyle name="m_AsPac-Budget Pres S Binder Reg Summary_Reinvestment update_0907_Slide8" xfId="1587"/>
    <cellStyle name="m_AsPac-Budget Pres S Binder Reg Summary_Slide8" xfId="1588"/>
    <cellStyle name="m_Aus-Biz Review Update 2008 outlook" xfId="1589"/>
    <cellStyle name="m_Aus-Biz Review Update 2008 outlook_AP_2008 First Look_0607" xfId="1590"/>
    <cellStyle name="m_Aus-Biz Review Update 2008 outlook_AP_2008 First Look_0607(Jun25)RV" xfId="1591"/>
    <cellStyle name="m_Aus-Biz Review Update 2008 outlook_AP_2008 Fist Look_0607" xfId="1592"/>
    <cellStyle name="m_Aus-Biz Review Update 2008 outlook_Mina Part" xfId="1593"/>
    <cellStyle name="m_Baraclude reinvestment Update" xfId="1594"/>
    <cellStyle name="m_Baraclude reinvestment Update_15.R&amp;D" xfId="1595"/>
    <cellStyle name="m_Baraclude reinvestment Update_AsPac-Budget Pres S Binder Reg Summary_2008B" xfId="1596"/>
    <cellStyle name="m_Baraclude reinvestment Update_AsPac-Budget Pres S Binder Reg Summary_2008B(1to30)" xfId="1597"/>
    <cellStyle name="m_Baraclude reinvestment Update_AsPac-Budget Pres S Binder Reg Summary_2008B(31to60)" xfId="1598"/>
    <cellStyle name="m_Baraclude reinvestment Update_Bridges_for SB deck" xfId="1599"/>
    <cellStyle name="m_Baraclude reinvestment Update_Great for MT" xfId="1600"/>
    <cellStyle name="m_Baraclude reinvestment Update_PTI Slide" xfId="1601"/>
    <cellStyle name="m_Baraclude reinvestment Update_Px" xfId="1602"/>
    <cellStyle name="m_Baraclude reinvestment Update_Slide8" xfId="1603"/>
    <cellStyle name="m_Bridge(Aug YTD to Sep Pro)" xfId="1604"/>
    <cellStyle name="m_Bridge(Aug YTD to Sep Pro)_15.R&amp;D" xfId="1605"/>
    <cellStyle name="m_Bridge(Aug YTD to Sep Pro)_AsPac-Budget Pres S Binder Reg Summary_2008B" xfId="1606"/>
    <cellStyle name="m_Bridge(Aug YTD to Sep Pro)_AsPac-Budget Pres S Binder Reg Summary_2008B(1to30)" xfId="1607"/>
    <cellStyle name="m_Bridge(Aug YTD to Sep Pro)_AsPac-Budget Pres S Binder Reg Summary_2008B(31to60)" xfId="1608"/>
    <cellStyle name="m_Bridge(Aug YTD to Sep Pro)_Bridges_for SB deck" xfId="1609"/>
    <cellStyle name="m_Bridge(Aug YTD to Sep Pro)_Great for MT" xfId="1610"/>
    <cellStyle name="m_Bridge(Aug YTD to Sep Pro)_PTI Slide" xfId="1611"/>
    <cellStyle name="m_Bridge(Aug YTD to Sep Pro)_Px" xfId="1612"/>
    <cellStyle name="m_Bridge(Aug YTD to Sep Pro)_Slide8" xfId="1613"/>
    <cellStyle name="m_Bridge(May YTD to Jun Pro)" xfId="1614"/>
    <cellStyle name="m_Bridge(May YTD to Jun Pro)_15.R&amp;D" xfId="1615"/>
    <cellStyle name="m_Bridge(May YTD to Jun Pro)_AsPac-Budget Pres S Binder Reg Summary_2008B" xfId="1616"/>
    <cellStyle name="m_Bridge(May YTD to Jun Pro)_AsPac-Budget Pres S Binder Reg Summary_2008B(1to30)" xfId="1617"/>
    <cellStyle name="m_Bridge(May YTD to Jun Pro)_AsPac-Budget Pres S Binder Reg Summary_2008B(31to60)" xfId="1618"/>
    <cellStyle name="m_Bridge(May YTD to Jun Pro)_Bridges_for SB deck" xfId="1619"/>
    <cellStyle name="m_Bridge(May YTD to Jun Pro)_Great for MT" xfId="1620"/>
    <cellStyle name="m_Bridge(May YTD to Jun Pro)_PTI Slide" xfId="1621"/>
    <cellStyle name="m_Bridge(May YTD to Jun Pro)_Px" xfId="1622"/>
    <cellStyle name="m_Bridge(May YTD to Jun Pro)_Slide8" xfId="1623"/>
    <cellStyle name="m_Bridge_Budget to Jun proj" xfId="1624"/>
    <cellStyle name="m_Bridge_Budget to Jun proj_15.R&amp;D" xfId="1625"/>
    <cellStyle name="m_Bridge_Budget to Jun proj_AP_Monthly Biz Review_0607" xfId="1626"/>
    <cellStyle name="m_Bridge_Budget to Jun proj_AP_Monthly Biz Review_0607_15.R&amp;D" xfId="1627"/>
    <cellStyle name="m_Bridge_Budget to Jun proj_AP_Monthly Biz Review_0607_AsPac-Budget Pres S Binder Reg Summary_2008B" xfId="1628"/>
    <cellStyle name="m_Bridge_Budget to Jun proj_AP_Monthly Biz Review_0607_AsPac-Budget Pres S Binder Reg Summary_2008B(1to30)" xfId="1629"/>
    <cellStyle name="m_Bridge_Budget to Jun proj_AP_Monthly Biz Review_0607_AsPac-Budget Pres S Binder Reg Summary_2008B(31to60)" xfId="1630"/>
    <cellStyle name="m_Bridge_Budget to Jun proj_AP_Monthly Biz Review_0607_Bridges_for SB deck" xfId="1631"/>
    <cellStyle name="m_Bridge_Budget to Jun proj_AP_Monthly Biz Review_0607_Great for MT" xfId="1632"/>
    <cellStyle name="m_Bridge_Budget to Jun proj_AP_Monthly Biz Review_0607_PTI Slide" xfId="1633"/>
    <cellStyle name="m_Bridge_Budget to Jun proj_AP_Monthly Biz Review_0607_Px" xfId="1634"/>
    <cellStyle name="m_Bridge_Budget to Jun proj_AP_Monthly Biz Review_0607_Slide8" xfId="1635"/>
    <cellStyle name="m_Bridge_Budget to Jun proj_AP_Monthly Biz Review_0907" xfId="1636"/>
    <cellStyle name="m_Bridge_Budget to Jun proj_AP_Monthly Biz Review_0907_15.R&amp;D" xfId="1637"/>
    <cellStyle name="m_Bridge_Budget to Jun proj_AP_Monthly Biz Review_0907_AsPac-Budget Pres S Binder Reg Summary_2008B" xfId="1638"/>
    <cellStyle name="m_Bridge_Budget to Jun proj_AP_Monthly Biz Review_0907_AsPac-Budget Pres S Binder Reg Summary_2008B(1to30)" xfId="1639"/>
    <cellStyle name="m_Bridge_Budget to Jun proj_AP_Monthly Biz Review_0907_AsPac-Budget Pres S Binder Reg Summary_2008B(31to60)" xfId="1640"/>
    <cellStyle name="m_Bridge_Budget to Jun proj_AP_Monthly Biz Review_0907_Bridges_for SB deck" xfId="1641"/>
    <cellStyle name="m_Bridge_Budget to Jun proj_AP_Monthly Biz Review_0907_Great for MT" xfId="1642"/>
    <cellStyle name="m_Bridge_Budget to Jun proj_AP_Monthly Biz Review_0907_PTI Slide" xfId="1643"/>
    <cellStyle name="m_Bridge_Budget to Jun proj_AP_Monthly Biz Review_0907_Px" xfId="1644"/>
    <cellStyle name="m_Bridge_Budget to Jun proj_AP_Monthly Biz Review_0907_Slide8" xfId="1645"/>
    <cellStyle name="m_Bridge_Budget to Jun proj_AsPac-Budget Pres S Binder Reg Summary_2008B" xfId="1646"/>
    <cellStyle name="m_Bridge_Budget to Jun proj_AsPac-Budget Pres S Binder Reg Summary_2008B(1to30)" xfId="1647"/>
    <cellStyle name="m_Bridge_Budget to Jun proj_AsPac-Budget Pres S Binder Reg Summary_2008B(31to60)" xfId="1648"/>
    <cellStyle name="m_Bridge_Budget to Jun proj_Bridge(Aug YTD to Sep Pro)" xfId="1649"/>
    <cellStyle name="m_Bridge_Budget to Jun proj_Bridge(Aug YTD to Sep Pro)_15.R&amp;D" xfId="1650"/>
    <cellStyle name="m_Bridge_Budget to Jun proj_Bridge(Aug YTD to Sep Pro)_AsPac-Budget Pres S Binder Reg Summary_2008B" xfId="1651"/>
    <cellStyle name="m_Bridge_Budget to Jun proj_Bridge(Aug YTD to Sep Pro)_AsPac-Budget Pres S Binder Reg Summary_2008B(1to30)" xfId="1652"/>
    <cellStyle name="m_Bridge_Budget to Jun proj_Bridge(Aug YTD to Sep Pro)_AsPac-Budget Pres S Binder Reg Summary_2008B(31to60)" xfId="1653"/>
    <cellStyle name="m_Bridge_Budget to Jun proj_Bridge(Aug YTD to Sep Pro)_Bridges_for SB deck" xfId="1654"/>
    <cellStyle name="m_Bridge_Budget to Jun proj_Bridge(Aug YTD to Sep Pro)_Great for MT" xfId="1655"/>
    <cellStyle name="m_Bridge_Budget to Jun proj_Bridge(Aug YTD to Sep Pro)_PTI Slide" xfId="1656"/>
    <cellStyle name="m_Bridge_Budget to Jun proj_Bridge(Aug YTD to Sep Pro)_Px" xfId="1657"/>
    <cellStyle name="m_Bridge_Budget to Jun proj_Bridge(Aug YTD to Sep Pro)_Slide8" xfId="1658"/>
    <cellStyle name="m_Bridge_Budget to Jun proj_Bridge_Jun Proj to Sep Proj_0907" xfId="1659"/>
    <cellStyle name="m_Bridge_Budget to Jun proj_Bridge_Jun Proj to Sep Proj_0907_15.R&amp;D" xfId="1660"/>
    <cellStyle name="m_Bridge_Budget to Jun proj_Bridge_Jun Proj to Sep Proj_0907_AsPac-Budget Pres S Binder Reg Summary_2008B" xfId="1661"/>
    <cellStyle name="m_Bridge_Budget to Jun proj_Bridge_Jun Proj to Sep Proj_0907_AsPac-Budget Pres S Binder Reg Summary_2008B(1to30)" xfId="1662"/>
    <cellStyle name="m_Bridge_Budget to Jun proj_Bridge_Jun Proj to Sep Proj_0907_AsPac-Budget Pres S Binder Reg Summary_2008B(31to60)" xfId="1663"/>
    <cellStyle name="m_Bridge_Budget to Jun proj_Bridge_Jun Proj to Sep Proj_0907_Bridges_for SB deck" xfId="1664"/>
    <cellStyle name="m_Bridge_Budget to Jun proj_Bridge_Jun Proj to Sep Proj_0907_Great for MT" xfId="1665"/>
    <cellStyle name="m_Bridge_Budget to Jun proj_Bridge_Jun Proj to Sep Proj_0907_PTI Slide" xfId="1666"/>
    <cellStyle name="m_Bridge_Budget to Jun proj_Bridge_Jun Proj to Sep Proj_0907_Px" xfId="1667"/>
    <cellStyle name="m_Bridge_Budget to Jun proj_Bridge_Jun Proj to Sep Proj_0907_Slide8" xfId="1668"/>
    <cellStyle name="m_Bridge_Budget to Jun proj_Bridges_for SB deck" xfId="1669"/>
    <cellStyle name="m_Bridge_Budget to Jun proj_Comments fr MT(Jun 22)" xfId="1670"/>
    <cellStyle name="m_Bridge_Budget to Jun proj_Comments fr MT(Jun 22)_15.R&amp;D" xfId="1671"/>
    <cellStyle name="m_Bridge_Budget to Jun proj_Comments fr MT(Jun 22)_AsPac-Budget Pres S Binder Reg Summary_2008B" xfId="1672"/>
    <cellStyle name="m_Bridge_Budget to Jun proj_Comments fr MT(Jun 22)_AsPac-Budget Pres S Binder Reg Summary_2008B(1to30)" xfId="1673"/>
    <cellStyle name="m_Bridge_Budget to Jun proj_Comments fr MT(Jun 22)_AsPac-Budget Pres S Binder Reg Summary_2008B(31to60)" xfId="1674"/>
    <cellStyle name="m_Bridge_Budget to Jun proj_Comments fr MT(Jun 22)_Bridges_for SB deck" xfId="1675"/>
    <cellStyle name="m_Bridge_Budget to Jun proj_Comments fr MT(Jun 22)_Great for MT" xfId="1676"/>
    <cellStyle name="m_Bridge_Budget to Jun proj_Comments fr MT(Jun 22)_PTI Slide" xfId="1677"/>
    <cellStyle name="m_Bridge_Budget to Jun proj_Comments fr MT(Jun 22)_Px" xfId="1678"/>
    <cellStyle name="m_Bridge_Budget to Jun proj_Comments fr MT(Jun 22)_Slide8" xfId="1679"/>
    <cellStyle name="m_Bridge_Budget to Jun proj_Great for MT" xfId="1680"/>
    <cellStyle name="m_Bridge_Budget to Jun proj_Projection sales PVE torpedo chart_0907" xfId="1681"/>
    <cellStyle name="m_Bridge_Budget to Jun proj_Projection sales PVE torpedo chart_0907_15.R&amp;D" xfId="1682"/>
    <cellStyle name="m_Bridge_Budget to Jun proj_Projection sales PVE torpedo chart_0907_AsPac-Budget Pres S Binder Reg Summary_2008B" xfId="1683"/>
    <cellStyle name="m_Bridge_Budget to Jun proj_Projection sales PVE torpedo chart_0907_AsPac-Budget Pres S Binder Reg Summary_2008B(1to30)" xfId="1684"/>
    <cellStyle name="m_Bridge_Budget to Jun proj_Projection sales PVE torpedo chart_0907_AsPac-Budget Pres S Binder Reg Summary_2008B(31to60)" xfId="1685"/>
    <cellStyle name="m_Bridge_Budget to Jun proj_Projection sales PVE torpedo chart_0907_Bridges_for SB deck" xfId="1686"/>
    <cellStyle name="m_Bridge_Budget to Jun proj_Projection sales PVE torpedo chart_0907_Great for MT" xfId="1687"/>
    <cellStyle name="m_Bridge_Budget to Jun proj_Projection sales PVE torpedo chart_0907_PTI Slide" xfId="1688"/>
    <cellStyle name="m_Bridge_Budget to Jun proj_Projection sales PVE torpedo chart_0907_Px" xfId="1689"/>
    <cellStyle name="m_Bridge_Budget to Jun proj_Projection sales PVE torpedo chart_0907_Slide8" xfId="1690"/>
    <cellStyle name="m_Bridge_Budget to Jun proj_PTI Slide" xfId="1691"/>
    <cellStyle name="m_Bridge_Budget to Jun proj_Px" xfId="1692"/>
    <cellStyle name="m_Bridge_Budget to Jun proj_R&amp;O_0907" xfId="1693"/>
    <cellStyle name="m_Bridge_Budget to Jun proj_R&amp;O_0907_15.R&amp;D" xfId="1694"/>
    <cellStyle name="m_Bridge_Budget to Jun proj_R&amp;O_0907_AsPac-Budget Pres S Binder Reg Summary_2008B" xfId="1695"/>
    <cellStyle name="m_Bridge_Budget to Jun proj_R&amp;O_0907_AsPac-Budget Pres S Binder Reg Summary_2008B(1to30)" xfId="1696"/>
    <cellStyle name="m_Bridge_Budget to Jun proj_R&amp;O_0907_AsPac-Budget Pres S Binder Reg Summary_2008B(31to60)" xfId="1697"/>
    <cellStyle name="m_Bridge_Budget to Jun proj_R&amp;O_0907_Bridges_for SB deck" xfId="1698"/>
    <cellStyle name="m_Bridge_Budget to Jun proj_R&amp;O_0907_Great for MT" xfId="1699"/>
    <cellStyle name="m_Bridge_Budget to Jun proj_R&amp;O_0907_PTI Slide" xfId="1700"/>
    <cellStyle name="m_Bridge_Budget to Jun proj_R&amp;O_0907_Px" xfId="1701"/>
    <cellStyle name="m_Bridge_Budget to Jun proj_R&amp;O_0907_Slide8" xfId="1702"/>
    <cellStyle name="m_Bridge_Budget to Jun proj_Reinvestment update_0907" xfId="1703"/>
    <cellStyle name="m_Bridge_Budget to Jun proj_Reinvestment update_0907_15.R&amp;D" xfId="1704"/>
    <cellStyle name="m_Bridge_Budget to Jun proj_Reinvestment update_0907_AsPac-Budget Pres S Binder Reg Summary_2008B" xfId="1705"/>
    <cellStyle name="m_Bridge_Budget to Jun proj_Reinvestment update_0907_AsPac-Budget Pres S Binder Reg Summary_2008B(1to30)" xfId="1706"/>
    <cellStyle name="m_Bridge_Budget to Jun proj_Reinvestment update_0907_AsPac-Budget Pres S Binder Reg Summary_2008B(31to60)" xfId="1707"/>
    <cellStyle name="m_Bridge_Budget to Jun proj_Reinvestment update_0907_Bridges_for SB deck" xfId="1708"/>
    <cellStyle name="m_Bridge_Budget to Jun proj_Reinvestment update_0907_Great for MT" xfId="1709"/>
    <cellStyle name="m_Bridge_Budget to Jun proj_Reinvestment update_0907_PTI Slide" xfId="1710"/>
    <cellStyle name="m_Bridge_Budget to Jun proj_Reinvestment update_0907_Px" xfId="1711"/>
    <cellStyle name="m_Bridge_Budget to Jun proj_Reinvestment update_0907_Slide8" xfId="1712"/>
    <cellStyle name="m_Bridge_Budget to Jun proj_Slide8" xfId="1713"/>
    <cellStyle name="m_Bridge_Budget to Sep proj" xfId="1714"/>
    <cellStyle name="m_Bridge_Budget to Sep proj_15.R&amp;D" xfId="1715"/>
    <cellStyle name="m_Bridge_Budget to Sep proj_AsPac-Budget Pres S Binder Reg Summary_2008B" xfId="1716"/>
    <cellStyle name="m_Bridge_Budget to Sep proj_AsPac-Budget Pres S Binder Reg Summary_2008B(1to30)" xfId="1717"/>
    <cellStyle name="m_Bridge_Budget to Sep proj_AsPac-Budget Pres S Binder Reg Summary_2008B(31to60)" xfId="1718"/>
    <cellStyle name="m_Bridge_Budget to Sep proj_Bridge(Aug YTD to Sep Pro)" xfId="1719"/>
    <cellStyle name="m_Bridge_Budget to Sep proj_Bridge(Aug YTD to Sep Pro)_15.R&amp;D" xfId="1720"/>
    <cellStyle name="m_Bridge_Budget to Sep proj_Bridge(Aug YTD to Sep Pro)_AsPac-Budget Pres S Binder Reg Summary_2008B" xfId="1721"/>
    <cellStyle name="m_Bridge_Budget to Sep proj_Bridge(Aug YTD to Sep Pro)_AsPac-Budget Pres S Binder Reg Summary_2008B(1to30)" xfId="1722"/>
    <cellStyle name="m_Bridge_Budget to Sep proj_Bridge(Aug YTD to Sep Pro)_AsPac-Budget Pres S Binder Reg Summary_2008B(31to60)" xfId="1723"/>
    <cellStyle name="m_Bridge_Budget to Sep proj_Bridge(Aug YTD to Sep Pro)_Bridges_for SB deck" xfId="1724"/>
    <cellStyle name="m_Bridge_Budget to Sep proj_Bridge(Aug YTD to Sep Pro)_Great for MT" xfId="1725"/>
    <cellStyle name="m_Bridge_Budget to Sep proj_Bridge(Aug YTD to Sep Pro)_PTI Slide" xfId="1726"/>
    <cellStyle name="m_Bridge_Budget to Sep proj_Bridge(Aug YTD to Sep Pro)_Px" xfId="1727"/>
    <cellStyle name="m_Bridge_Budget to Sep proj_Bridge(Aug YTD to Sep Pro)_Slide8" xfId="1728"/>
    <cellStyle name="m_Bridge_Budget to Sep proj_Bridges_for SB deck" xfId="1729"/>
    <cellStyle name="m_Bridge_Budget to Sep proj_Great for MT" xfId="1730"/>
    <cellStyle name="m_Bridge_Budget to Sep proj_PTI Slide" xfId="1731"/>
    <cellStyle name="m_Bridge_Budget to Sep proj_Px" xfId="1732"/>
    <cellStyle name="m_Bridge_Budget to Sep proj_Slide8" xfId="1733"/>
    <cellStyle name="m_Bridge_Jun Proj to Sep Proj_0907" xfId="1734"/>
    <cellStyle name="m_Bridge_Jun Proj to Sep Proj_0907_15.R&amp;D" xfId="1735"/>
    <cellStyle name="m_Bridge_Jun Proj to Sep Proj_0907_AsPac-Budget Pres S Binder Reg Summary_2008B" xfId="1736"/>
    <cellStyle name="m_Bridge_Jun Proj to Sep Proj_0907_AsPac-Budget Pres S Binder Reg Summary_2008B(1to30)" xfId="1737"/>
    <cellStyle name="m_Bridge_Jun Proj to Sep Proj_0907_AsPac-Budget Pres S Binder Reg Summary_2008B(31to60)" xfId="1738"/>
    <cellStyle name="m_Bridge_Jun Proj to Sep Proj_0907_Bridges_for SB deck" xfId="1739"/>
    <cellStyle name="m_Bridge_Jun Proj to Sep Proj_0907_Great for MT" xfId="1740"/>
    <cellStyle name="m_Bridge_Jun Proj to Sep Proj_0907_PTI Slide" xfId="1741"/>
    <cellStyle name="m_Bridge_Jun Proj to Sep Proj_0907_Px" xfId="1742"/>
    <cellStyle name="m_Bridge_Jun Proj to Sep Proj_0907_Slide8" xfId="1743"/>
    <cellStyle name="m_Bridge_Mar proj to Jun proj" xfId="1744"/>
    <cellStyle name="m_Bridge_Mar proj to Jun proj_15.R&amp;D" xfId="1745"/>
    <cellStyle name="m_Bridge_Mar proj to Jun proj_AP_Monthly Biz Review_0607" xfId="1746"/>
    <cellStyle name="m_Bridge_Mar proj to Jun proj_AP_Monthly Biz Review_0607_15.R&amp;D" xfId="1747"/>
    <cellStyle name="m_Bridge_Mar proj to Jun proj_AP_Monthly Biz Review_0607_AsPac-Budget Pres S Binder Reg Summary_2008B" xfId="1748"/>
    <cellStyle name="m_Bridge_Mar proj to Jun proj_AP_Monthly Biz Review_0607_AsPac-Budget Pres S Binder Reg Summary_2008B(1to30)" xfId="1749"/>
    <cellStyle name="m_Bridge_Mar proj to Jun proj_AP_Monthly Biz Review_0607_AsPac-Budget Pres S Binder Reg Summary_2008B(31to60)" xfId="1750"/>
    <cellStyle name="m_Bridge_Mar proj to Jun proj_AP_Monthly Biz Review_0607_Bridges_for SB deck" xfId="1751"/>
    <cellStyle name="m_Bridge_Mar proj to Jun proj_AP_Monthly Biz Review_0607_Great for MT" xfId="1752"/>
    <cellStyle name="m_Bridge_Mar proj to Jun proj_AP_Monthly Biz Review_0607_PTI Slide" xfId="1753"/>
    <cellStyle name="m_Bridge_Mar proj to Jun proj_AP_Monthly Biz Review_0607_Px" xfId="1754"/>
    <cellStyle name="m_Bridge_Mar proj to Jun proj_AP_Monthly Biz Review_0607_Slide8" xfId="1755"/>
    <cellStyle name="m_Bridge_Mar proj to Jun proj_AP_Monthly Biz Review_0907" xfId="1756"/>
    <cellStyle name="m_Bridge_Mar proj to Jun proj_AP_Monthly Biz Review_0907_15.R&amp;D" xfId="1757"/>
    <cellStyle name="m_Bridge_Mar proj to Jun proj_AP_Monthly Biz Review_0907_AsPac-Budget Pres S Binder Reg Summary_2008B" xfId="1758"/>
    <cellStyle name="m_Bridge_Mar proj to Jun proj_AP_Monthly Biz Review_0907_AsPac-Budget Pres S Binder Reg Summary_2008B(1to30)" xfId="1759"/>
    <cellStyle name="m_Bridge_Mar proj to Jun proj_AP_Monthly Biz Review_0907_AsPac-Budget Pres S Binder Reg Summary_2008B(31to60)" xfId="1760"/>
    <cellStyle name="m_Bridge_Mar proj to Jun proj_AP_Monthly Biz Review_0907_Bridges_for SB deck" xfId="1761"/>
    <cellStyle name="m_Bridge_Mar proj to Jun proj_AP_Monthly Biz Review_0907_Great for MT" xfId="1762"/>
    <cellStyle name="m_Bridge_Mar proj to Jun proj_AP_Monthly Biz Review_0907_PTI Slide" xfId="1763"/>
    <cellStyle name="m_Bridge_Mar proj to Jun proj_AP_Monthly Biz Review_0907_Px" xfId="1764"/>
    <cellStyle name="m_Bridge_Mar proj to Jun proj_AP_Monthly Biz Review_0907_Slide8" xfId="1765"/>
    <cellStyle name="m_Bridge_Mar proj to Jun proj_AsPac-Budget Pres S Binder Reg Summary_2008B" xfId="1766"/>
    <cellStyle name="m_Bridge_Mar proj to Jun proj_AsPac-Budget Pres S Binder Reg Summary_2008B(1to30)" xfId="1767"/>
    <cellStyle name="m_Bridge_Mar proj to Jun proj_AsPac-Budget Pres S Binder Reg Summary_2008B(31to60)" xfId="1768"/>
    <cellStyle name="m_Bridge_Mar proj to Jun proj_Bridge(Aug YTD to Sep Pro)" xfId="1769"/>
    <cellStyle name="m_Bridge_Mar proj to Jun proj_Bridge(Aug YTD to Sep Pro)_15.R&amp;D" xfId="1770"/>
    <cellStyle name="m_Bridge_Mar proj to Jun proj_Bridge(Aug YTD to Sep Pro)_AsPac-Budget Pres S Binder Reg Summary_2008B" xfId="1771"/>
    <cellStyle name="m_Bridge_Mar proj to Jun proj_Bridge(Aug YTD to Sep Pro)_AsPac-Budget Pres S Binder Reg Summary_2008B(1to30)" xfId="1772"/>
    <cellStyle name="m_Bridge_Mar proj to Jun proj_Bridge(Aug YTD to Sep Pro)_AsPac-Budget Pres S Binder Reg Summary_2008B(31to60)" xfId="1773"/>
    <cellStyle name="m_Bridge_Mar proj to Jun proj_Bridge(Aug YTD to Sep Pro)_Bridges_for SB deck" xfId="1774"/>
    <cellStyle name="m_Bridge_Mar proj to Jun proj_Bridge(Aug YTD to Sep Pro)_Great for MT" xfId="1775"/>
    <cellStyle name="m_Bridge_Mar proj to Jun proj_Bridge(Aug YTD to Sep Pro)_PTI Slide" xfId="1776"/>
    <cellStyle name="m_Bridge_Mar proj to Jun proj_Bridge(Aug YTD to Sep Pro)_Px" xfId="1777"/>
    <cellStyle name="m_Bridge_Mar proj to Jun proj_Bridge(Aug YTD to Sep Pro)_Slide8" xfId="1778"/>
    <cellStyle name="m_Bridge_Mar proj to Jun proj_Bridge_Jun Proj to Sep Proj_0907" xfId="1779"/>
    <cellStyle name="m_Bridge_Mar proj to Jun proj_Bridge_Jun Proj to Sep Proj_0907_15.R&amp;D" xfId="1780"/>
    <cellStyle name="m_Bridge_Mar proj to Jun proj_Bridge_Jun Proj to Sep Proj_0907_AsPac-Budget Pres S Binder Reg Summary_2008B" xfId="1781"/>
    <cellStyle name="m_Bridge_Mar proj to Jun proj_Bridge_Jun Proj to Sep Proj_0907_AsPac-Budget Pres S Binder Reg Summary_2008B(1to30)" xfId="1782"/>
    <cellStyle name="m_Bridge_Mar proj to Jun proj_Bridge_Jun Proj to Sep Proj_0907_AsPac-Budget Pres S Binder Reg Summary_2008B(31to60)" xfId="1783"/>
    <cellStyle name="m_Bridge_Mar proj to Jun proj_Bridge_Jun Proj to Sep Proj_0907_Bridges_for SB deck" xfId="1784"/>
    <cellStyle name="m_Bridge_Mar proj to Jun proj_Bridge_Jun Proj to Sep Proj_0907_Great for MT" xfId="1785"/>
    <cellStyle name="m_Bridge_Mar proj to Jun proj_Bridge_Jun Proj to Sep Proj_0907_PTI Slide" xfId="1786"/>
    <cellStyle name="m_Bridge_Mar proj to Jun proj_Bridge_Jun Proj to Sep Proj_0907_Px" xfId="1787"/>
    <cellStyle name="m_Bridge_Mar proj to Jun proj_Bridge_Jun Proj to Sep Proj_0907_Slide8" xfId="1788"/>
    <cellStyle name="m_Bridge_Mar proj to Jun proj_Bridges_for SB deck" xfId="1789"/>
    <cellStyle name="m_Bridge_Mar proj to Jun proj_Comments fr MT(Jun 22)" xfId="1790"/>
    <cellStyle name="m_Bridge_Mar proj to Jun proj_Comments fr MT(Jun 22)_15.R&amp;D" xfId="1791"/>
    <cellStyle name="m_Bridge_Mar proj to Jun proj_Comments fr MT(Jun 22)_AsPac-Budget Pres S Binder Reg Summary_2008B" xfId="1792"/>
    <cellStyle name="m_Bridge_Mar proj to Jun proj_Comments fr MT(Jun 22)_AsPac-Budget Pres S Binder Reg Summary_2008B(1to30)" xfId="1793"/>
    <cellStyle name="m_Bridge_Mar proj to Jun proj_Comments fr MT(Jun 22)_AsPac-Budget Pres S Binder Reg Summary_2008B(31to60)" xfId="1794"/>
    <cellStyle name="m_Bridge_Mar proj to Jun proj_Comments fr MT(Jun 22)_Bridges_for SB deck" xfId="1795"/>
    <cellStyle name="m_Bridge_Mar proj to Jun proj_Comments fr MT(Jun 22)_Great for MT" xfId="1796"/>
    <cellStyle name="m_Bridge_Mar proj to Jun proj_Comments fr MT(Jun 22)_PTI Slide" xfId="1797"/>
    <cellStyle name="m_Bridge_Mar proj to Jun proj_Comments fr MT(Jun 22)_Px" xfId="1798"/>
    <cellStyle name="m_Bridge_Mar proj to Jun proj_Comments fr MT(Jun 22)_Slide8" xfId="1799"/>
    <cellStyle name="m_Bridge_Mar proj to Jun proj_Great for MT" xfId="1800"/>
    <cellStyle name="m_Bridge_Mar proj to Jun proj_Projection sales PVE torpedo chart_0907" xfId="1801"/>
    <cellStyle name="m_Bridge_Mar proj to Jun proj_Projection sales PVE torpedo chart_0907_15.R&amp;D" xfId="1802"/>
    <cellStyle name="m_Bridge_Mar proj to Jun proj_Projection sales PVE torpedo chart_0907_AsPac-Budget Pres S Binder Reg Summary_2008B" xfId="1803"/>
    <cellStyle name="m_Bridge_Mar proj to Jun proj_Projection sales PVE torpedo chart_0907_AsPac-Budget Pres S Binder Reg Summary_2008B(1to30)" xfId="1804"/>
    <cellStyle name="m_Bridge_Mar proj to Jun proj_Projection sales PVE torpedo chart_0907_AsPac-Budget Pres S Binder Reg Summary_2008B(31to60)" xfId="1805"/>
    <cellStyle name="m_Bridge_Mar proj to Jun proj_Projection sales PVE torpedo chart_0907_Bridges_for SB deck" xfId="1806"/>
    <cellStyle name="m_Bridge_Mar proj to Jun proj_Projection sales PVE torpedo chart_0907_Great for MT" xfId="1807"/>
    <cellStyle name="m_Bridge_Mar proj to Jun proj_Projection sales PVE torpedo chart_0907_PTI Slide" xfId="1808"/>
    <cellStyle name="m_Bridge_Mar proj to Jun proj_Projection sales PVE torpedo chart_0907_Px" xfId="1809"/>
    <cellStyle name="m_Bridge_Mar proj to Jun proj_Projection sales PVE torpedo chart_0907_Slide8" xfId="1810"/>
    <cellStyle name="m_Bridge_Mar proj to Jun proj_PTI Slide" xfId="1811"/>
    <cellStyle name="m_Bridge_Mar proj to Jun proj_Px" xfId="1812"/>
    <cellStyle name="m_Bridge_Mar proj to Jun proj_R&amp;O_0907" xfId="1813"/>
    <cellStyle name="m_Bridge_Mar proj to Jun proj_R&amp;O_0907_15.R&amp;D" xfId="1814"/>
    <cellStyle name="m_Bridge_Mar proj to Jun proj_R&amp;O_0907_AsPac-Budget Pres S Binder Reg Summary_2008B" xfId="1815"/>
    <cellStyle name="m_Bridge_Mar proj to Jun proj_R&amp;O_0907_AsPac-Budget Pres S Binder Reg Summary_2008B(1to30)" xfId="1816"/>
    <cellStyle name="m_Bridge_Mar proj to Jun proj_R&amp;O_0907_AsPac-Budget Pres S Binder Reg Summary_2008B(31to60)" xfId="1817"/>
    <cellStyle name="m_Bridge_Mar proj to Jun proj_R&amp;O_0907_Bridges_for SB deck" xfId="1818"/>
    <cellStyle name="m_Bridge_Mar proj to Jun proj_R&amp;O_0907_Great for MT" xfId="1819"/>
    <cellStyle name="m_Bridge_Mar proj to Jun proj_R&amp;O_0907_PTI Slide" xfId="1820"/>
    <cellStyle name="m_Bridge_Mar proj to Jun proj_R&amp;O_0907_Px" xfId="1821"/>
    <cellStyle name="m_Bridge_Mar proj to Jun proj_R&amp;O_0907_Slide8" xfId="1822"/>
    <cellStyle name="m_Bridge_Mar proj to Jun proj_Reinvestment update_0907" xfId="1823"/>
    <cellStyle name="m_Bridge_Mar proj to Jun proj_Reinvestment update_0907_15.R&amp;D" xfId="1824"/>
    <cellStyle name="m_Bridge_Mar proj to Jun proj_Reinvestment update_0907_AsPac-Budget Pres S Binder Reg Summary_2008B" xfId="1825"/>
    <cellStyle name="m_Bridge_Mar proj to Jun proj_Reinvestment update_0907_AsPac-Budget Pres S Binder Reg Summary_2008B(1to30)" xfId="1826"/>
    <cellStyle name="m_Bridge_Mar proj to Jun proj_Reinvestment update_0907_AsPac-Budget Pres S Binder Reg Summary_2008B(31to60)" xfId="1827"/>
    <cellStyle name="m_Bridge_Mar proj to Jun proj_Reinvestment update_0907_Bridges_for SB deck" xfId="1828"/>
    <cellStyle name="m_Bridge_Mar proj to Jun proj_Reinvestment update_0907_Great for MT" xfId="1829"/>
    <cellStyle name="m_Bridge_Mar proj to Jun proj_Reinvestment update_0907_PTI Slide" xfId="1830"/>
    <cellStyle name="m_Bridge_Mar proj to Jun proj_Reinvestment update_0907_Px" xfId="1831"/>
    <cellStyle name="m_Bridge_Mar proj to Jun proj_Reinvestment update_0907_Slide8" xfId="1832"/>
    <cellStyle name="m_Bridge_Mar proj to Jun proj_Slide8" xfId="1833"/>
    <cellStyle name="m_Comments fr MT(Jun 22)" xfId="1834"/>
    <cellStyle name="m_Comments fr MT(Jun 22)_15.R&amp;D" xfId="1835"/>
    <cellStyle name="m_Comments fr MT(Jun 22)_AsPac-Budget Pres S Binder Reg Summary_2008B" xfId="1836"/>
    <cellStyle name="m_Comments fr MT(Jun 22)_AsPac-Budget Pres S Binder Reg Summary_2008B(1to30)" xfId="1837"/>
    <cellStyle name="m_Comments fr MT(Jun 22)_AsPac-Budget Pres S Binder Reg Summary_2008B(31to60)" xfId="1838"/>
    <cellStyle name="m_Comments fr MT(Jun 22)_Bridges_for SB deck" xfId="1839"/>
    <cellStyle name="m_Comments fr MT(Jun 22)_Great for MT" xfId="1840"/>
    <cellStyle name="m_Comments fr MT(Jun 22)_PTI Slide" xfId="1841"/>
    <cellStyle name="m_Comments fr MT(Jun 22)_Px" xfId="1842"/>
    <cellStyle name="m_Comments fr MT(Jun 22)_Slide8" xfId="1843"/>
    <cellStyle name="m_Copy of AP_Monthly Biz Review_0607" xfId="1844"/>
    <cellStyle name="m_Copy of AP_Monthly Biz Review_0607_15.R&amp;D" xfId="1845"/>
    <cellStyle name="m_Copy of AP_Monthly Biz Review_0607_AsPac-Budget Pres S Binder Reg Summary_2008B" xfId="1846"/>
    <cellStyle name="m_Copy of AP_Monthly Biz Review_0607_AsPac-Budget Pres S Binder Reg Summary_2008B(1to30)" xfId="1847"/>
    <cellStyle name="m_Copy of AP_Monthly Biz Review_0607_AsPac-Budget Pres S Binder Reg Summary_2008B(31to60)" xfId="1848"/>
    <cellStyle name="m_Copy of AP_Monthly Biz Review_0607_Bridges_for SB deck" xfId="1849"/>
    <cellStyle name="m_Copy of AP_Monthly Biz Review_0607_Great for MT" xfId="1850"/>
    <cellStyle name="m_Copy of AP_Monthly Biz Review_0607_PTI Slide" xfId="1851"/>
    <cellStyle name="m_Copy of AP_Monthly Biz Review_0607_Px" xfId="1852"/>
    <cellStyle name="m_Copy of AP_Monthly Biz Review_0607_Slide8" xfId="1853"/>
    <cellStyle name="m_Graph_Baraclude sales by country" xfId="1854"/>
    <cellStyle name="m_Graph_Baraclude sales by country0507" xfId="1855"/>
    <cellStyle name="m_Japan" xfId="1856"/>
    <cellStyle name="m_Projection sales PVE torpedo chart_0907" xfId="1857"/>
    <cellStyle name="m_Projection sales PVE torpedo chart_0907_15.R&amp;D" xfId="1858"/>
    <cellStyle name="m_Projection sales PVE torpedo chart_0907_AsPac-Budget Pres S Binder Reg Summary_2008B" xfId="1859"/>
    <cellStyle name="m_Projection sales PVE torpedo chart_0907_AsPac-Budget Pres S Binder Reg Summary_2008B(1to30)" xfId="1860"/>
    <cellStyle name="m_Projection sales PVE torpedo chart_0907_AsPac-Budget Pres S Binder Reg Summary_2008B(31to60)" xfId="1861"/>
    <cellStyle name="m_Projection sales PVE torpedo chart_0907_Bridges_for SB deck" xfId="1862"/>
    <cellStyle name="m_Projection sales PVE torpedo chart_0907_Great for MT" xfId="1863"/>
    <cellStyle name="m_Projection sales PVE torpedo chart_0907_PTI Slide" xfId="1864"/>
    <cellStyle name="m_Projection sales PVE torpedo chart_0907_Px" xfId="1865"/>
    <cellStyle name="m_Projection sales PVE torpedo chart_0907_Slide8" xfId="1866"/>
    <cellStyle name="m_R&amp;O_0607" xfId="1867"/>
    <cellStyle name="m_R&amp;O_0607_15.R&amp;D" xfId="1868"/>
    <cellStyle name="m_R&amp;O_0607_AsPac-Budget Pres S Binder Reg Summary_2008B" xfId="1869"/>
    <cellStyle name="m_R&amp;O_0607_AsPac-Budget Pres S Binder Reg Summary_2008B(1to30)" xfId="1870"/>
    <cellStyle name="m_R&amp;O_0607_AsPac-Budget Pres S Binder Reg Summary_2008B(31to60)" xfId="1871"/>
    <cellStyle name="m_R&amp;O_0607_Bridges_for SB deck" xfId="1872"/>
    <cellStyle name="m_R&amp;O_0607_Great for MT" xfId="1873"/>
    <cellStyle name="m_R&amp;O_0607_PTI Slide" xfId="1874"/>
    <cellStyle name="m_R&amp;O_0607_Px" xfId="1875"/>
    <cellStyle name="m_R&amp;O_0607_Slide8" xfId="1876"/>
    <cellStyle name="m_R&amp;O_0907" xfId="1877"/>
    <cellStyle name="m_R&amp;O_0907_15.R&amp;D" xfId="1878"/>
    <cellStyle name="m_R&amp;O_0907_AsPac-Budget Pres S Binder Reg Summary_2008B" xfId="1879"/>
    <cellStyle name="m_R&amp;O_0907_AsPac-Budget Pres S Binder Reg Summary_2008B(1to30)" xfId="1880"/>
    <cellStyle name="m_R&amp;O_0907_AsPac-Budget Pres S Binder Reg Summary_2008B(31to60)" xfId="1881"/>
    <cellStyle name="m_R&amp;O_0907_Bridges_for SB deck" xfId="1882"/>
    <cellStyle name="m_R&amp;O_0907_Great for MT" xfId="1883"/>
    <cellStyle name="m_R&amp;O_0907_PTI Slide" xfId="1884"/>
    <cellStyle name="m_R&amp;O_0907_Px" xfId="1885"/>
    <cellStyle name="m_R&amp;O_0907_Slide8" xfId="1886"/>
    <cellStyle name="m_Reinvestment update_0907" xfId="1887"/>
    <cellStyle name="m_Reinvestment update_0907_15.R&amp;D" xfId="1888"/>
    <cellStyle name="m_Reinvestment update_0907_AsPac-Budget Pres S Binder Reg Summary_2008B" xfId="1889"/>
    <cellStyle name="m_Reinvestment update_0907_AsPac-Budget Pres S Binder Reg Summary_2008B(1to30)" xfId="1890"/>
    <cellStyle name="m_Reinvestment update_0907_AsPac-Budget Pres S Binder Reg Summary_2008B(31to60)" xfId="1891"/>
    <cellStyle name="m_Reinvestment update_0907_Bridges_for SB deck" xfId="1892"/>
    <cellStyle name="m_Reinvestment update_0907_Great for MT" xfId="1893"/>
    <cellStyle name="m_Reinvestment update_0907_PTI Slide" xfId="1894"/>
    <cellStyle name="m_Reinvestment update_0907_Px" xfId="1895"/>
    <cellStyle name="m_Reinvestment update_0907_Slide8" xfId="1896"/>
    <cellStyle name="m_S Binder Ann Bus Review-0407_RV" xfId="1897"/>
    <cellStyle name="m_S Binder Ann Bus Review-0407_RV_15.R&amp;D" xfId="1898"/>
    <cellStyle name="m_S Binder Ann Bus Review-0407_RV_AP_Monthly Biz Review_0607" xfId="1899"/>
    <cellStyle name="m_S Binder Ann Bus Review-0407_RV_AP_Monthly Biz Review_0607_15.R&amp;D" xfId="1900"/>
    <cellStyle name="m_S Binder Ann Bus Review-0407_RV_AP_Monthly Biz Review_0607_AsPac-Budget Pres S Binder Reg Summary_2008B" xfId="1901"/>
    <cellStyle name="m_S Binder Ann Bus Review-0407_RV_AP_Monthly Biz Review_0607_AsPac-Budget Pres S Binder Reg Summary_2008B(1to30)" xfId="1902"/>
    <cellStyle name="m_S Binder Ann Bus Review-0407_RV_AP_Monthly Biz Review_0607_AsPac-Budget Pres S Binder Reg Summary_2008B(31to60)" xfId="1903"/>
    <cellStyle name="m_S Binder Ann Bus Review-0407_RV_AP_Monthly Biz Review_0607_Bridges_for SB deck" xfId="1904"/>
    <cellStyle name="m_S Binder Ann Bus Review-0407_RV_AP_Monthly Biz Review_0607_Great for MT" xfId="1905"/>
    <cellStyle name="m_S Binder Ann Bus Review-0407_RV_AP_Monthly Biz Review_0607_PTI Slide" xfId="1906"/>
    <cellStyle name="m_S Binder Ann Bus Review-0407_RV_AP_Monthly Biz Review_0607_Px" xfId="1907"/>
    <cellStyle name="m_S Binder Ann Bus Review-0407_RV_AP_Monthly Biz Review_0607_Slide8" xfId="1908"/>
    <cellStyle name="m_S Binder Ann Bus Review-0407_RV_AP_Monthly Biz Review_0907" xfId="1909"/>
    <cellStyle name="m_S Binder Ann Bus Review-0407_RV_AP_Monthly Biz Review_0907_15.R&amp;D" xfId="1910"/>
    <cellStyle name="m_S Binder Ann Bus Review-0407_RV_AP_Monthly Biz Review_0907_AsPac-Budget Pres S Binder Reg Summary_2008B" xfId="1911"/>
    <cellStyle name="m_S Binder Ann Bus Review-0407_RV_AP_Monthly Biz Review_0907_AsPac-Budget Pres S Binder Reg Summary_2008B(1to30)" xfId="1912"/>
    <cellStyle name="m_S Binder Ann Bus Review-0407_RV_AP_Monthly Biz Review_0907_AsPac-Budget Pres S Binder Reg Summary_2008B(31to60)" xfId="1913"/>
    <cellStyle name="m_S Binder Ann Bus Review-0407_RV_AP_Monthly Biz Review_0907_Bridges_for SB deck" xfId="1914"/>
    <cellStyle name="m_S Binder Ann Bus Review-0407_RV_AP_Monthly Biz Review_0907_Great for MT" xfId="1915"/>
    <cellStyle name="m_S Binder Ann Bus Review-0407_RV_AP_Monthly Biz Review_0907_PTI Slide" xfId="1916"/>
    <cellStyle name="m_S Binder Ann Bus Review-0407_RV_AP_Monthly Biz Review_0907_Px" xfId="1917"/>
    <cellStyle name="m_S Binder Ann Bus Review-0407_RV_AP_Monthly Biz Review_0907_Slide8" xfId="1918"/>
    <cellStyle name="m_S Binder Ann Bus Review-0407_RV_AsPac-Budget Pres S Binder Reg Summary_2008B" xfId="1919"/>
    <cellStyle name="m_S Binder Ann Bus Review-0407_RV_AsPac-Budget Pres S Binder Reg Summary_2008B(1to30)" xfId="1920"/>
    <cellStyle name="m_S Binder Ann Bus Review-0407_RV_AsPac-Budget Pres S Binder Reg Summary_2008B(31to60)" xfId="1921"/>
    <cellStyle name="m_S Binder Ann Bus Review-0407_RV_Bridge(Aug YTD to Sep Pro)" xfId="1922"/>
    <cellStyle name="m_S Binder Ann Bus Review-0407_RV_Bridge(Aug YTD to Sep Pro)_15.R&amp;D" xfId="1923"/>
    <cellStyle name="m_S Binder Ann Bus Review-0407_RV_Bridge(Aug YTD to Sep Pro)_AsPac-Budget Pres S Binder Reg Summary_2008B" xfId="1924"/>
    <cellStyle name="m_S Binder Ann Bus Review-0407_RV_Bridge(Aug YTD to Sep Pro)_AsPac-Budget Pres S Binder Reg Summary_2008B(1to30)" xfId="1925"/>
    <cellStyle name="m_S Binder Ann Bus Review-0407_RV_Bridge(Aug YTD to Sep Pro)_AsPac-Budget Pres S Binder Reg Summary_2008B(31to60)" xfId="1926"/>
    <cellStyle name="m_S Binder Ann Bus Review-0407_RV_Bridge(Aug YTD to Sep Pro)_Bridges_for SB deck" xfId="1927"/>
    <cellStyle name="m_S Binder Ann Bus Review-0407_RV_Bridge(Aug YTD to Sep Pro)_Great for MT" xfId="1928"/>
    <cellStyle name="m_S Binder Ann Bus Review-0407_RV_Bridge(Aug YTD to Sep Pro)_PTI Slide" xfId="1929"/>
    <cellStyle name="m_S Binder Ann Bus Review-0407_RV_Bridge(Aug YTD to Sep Pro)_Px" xfId="1930"/>
    <cellStyle name="m_S Binder Ann Bus Review-0407_RV_Bridge(Aug YTD to Sep Pro)_Slide8" xfId="1931"/>
    <cellStyle name="m_S Binder Ann Bus Review-0407_RV_Bridge_Jun Proj to Sep Proj_0907" xfId="1932"/>
    <cellStyle name="m_S Binder Ann Bus Review-0407_RV_Bridge_Jun Proj to Sep Proj_0907_15.R&amp;D" xfId="1933"/>
    <cellStyle name="m_S Binder Ann Bus Review-0407_RV_Bridge_Jun Proj to Sep Proj_0907_AsPac-Budget Pres S Binder Reg Summary_2008B" xfId="1934"/>
    <cellStyle name="m_S Binder Ann Bus Review-0407_RV_Bridge_Jun Proj to Sep Proj_0907_AsPac-Budget Pres S Binder Reg Summary_2008B(1to30)" xfId="1935"/>
    <cellStyle name="m_S Binder Ann Bus Review-0407_RV_Bridge_Jun Proj to Sep Proj_0907_AsPac-Budget Pres S Binder Reg Summary_2008B(31to60)" xfId="1936"/>
    <cellStyle name="m_S Binder Ann Bus Review-0407_RV_Bridge_Jun Proj to Sep Proj_0907_Bridges_for SB deck" xfId="1937"/>
    <cellStyle name="m_S Binder Ann Bus Review-0407_RV_Bridge_Jun Proj to Sep Proj_0907_Great for MT" xfId="1938"/>
    <cellStyle name="m_S Binder Ann Bus Review-0407_RV_Bridge_Jun Proj to Sep Proj_0907_PTI Slide" xfId="1939"/>
    <cellStyle name="m_S Binder Ann Bus Review-0407_RV_Bridge_Jun Proj to Sep Proj_0907_Px" xfId="1940"/>
    <cellStyle name="m_S Binder Ann Bus Review-0407_RV_Bridge_Jun Proj to Sep Proj_0907_Slide8" xfId="1941"/>
    <cellStyle name="m_S Binder Ann Bus Review-0407_RV_Bridges_for SB deck" xfId="1942"/>
    <cellStyle name="m_S Binder Ann Bus Review-0407_RV_Comments fr MT(Jun 22)" xfId="1943"/>
    <cellStyle name="m_S Binder Ann Bus Review-0407_RV_Comments fr MT(Jun 22)_15.R&amp;D" xfId="1944"/>
    <cellStyle name="m_S Binder Ann Bus Review-0407_RV_Comments fr MT(Jun 22)_AsPac-Budget Pres S Binder Reg Summary_2008B" xfId="1945"/>
    <cellStyle name="m_S Binder Ann Bus Review-0407_RV_Comments fr MT(Jun 22)_AsPac-Budget Pres S Binder Reg Summary_2008B(1to30)" xfId="1946"/>
    <cellStyle name="m_S Binder Ann Bus Review-0407_RV_Comments fr MT(Jun 22)_AsPac-Budget Pres S Binder Reg Summary_2008B(31to60)" xfId="1947"/>
    <cellStyle name="m_S Binder Ann Bus Review-0407_RV_Comments fr MT(Jun 22)_Bridges_for SB deck" xfId="1948"/>
    <cellStyle name="m_S Binder Ann Bus Review-0407_RV_Comments fr MT(Jun 22)_Great for MT" xfId="1949"/>
    <cellStyle name="m_S Binder Ann Bus Review-0407_RV_Comments fr MT(Jun 22)_PTI Slide" xfId="1950"/>
    <cellStyle name="m_S Binder Ann Bus Review-0407_RV_Comments fr MT(Jun 22)_Px" xfId="1951"/>
    <cellStyle name="m_S Binder Ann Bus Review-0407_RV_Comments fr MT(Jun 22)_Slide8" xfId="1952"/>
    <cellStyle name="m_S Binder Ann Bus Review-0407_RV_Great for MT" xfId="1953"/>
    <cellStyle name="m_S Binder Ann Bus Review-0407_RV_Projection sales PVE torpedo chart_0907" xfId="1954"/>
    <cellStyle name="m_S Binder Ann Bus Review-0407_RV_Projection sales PVE torpedo chart_0907_15.R&amp;D" xfId="1955"/>
    <cellStyle name="m_S Binder Ann Bus Review-0407_RV_Projection sales PVE torpedo chart_0907_AsPac-Budget Pres S Binder Reg Summary_2008B" xfId="1956"/>
    <cellStyle name="m_S Binder Ann Bus Review-0407_RV_Projection sales PVE torpedo chart_0907_AsPac-Budget Pres S Binder Reg Summary_2008B(1to30)" xfId="1957"/>
    <cellStyle name="m_S Binder Ann Bus Review-0407_RV_Projection sales PVE torpedo chart_0907_AsPac-Budget Pres S Binder Reg Summary_2008B(31to60)" xfId="1958"/>
    <cellStyle name="m_S Binder Ann Bus Review-0407_RV_Projection sales PVE torpedo chart_0907_Bridges_for SB deck" xfId="1959"/>
    <cellStyle name="m_S Binder Ann Bus Review-0407_RV_Projection sales PVE torpedo chart_0907_Great for MT" xfId="1960"/>
    <cellStyle name="m_S Binder Ann Bus Review-0407_RV_Projection sales PVE torpedo chart_0907_PTI Slide" xfId="1961"/>
    <cellStyle name="m_S Binder Ann Bus Review-0407_RV_Projection sales PVE torpedo chart_0907_Px" xfId="1962"/>
    <cellStyle name="m_S Binder Ann Bus Review-0407_RV_Projection sales PVE torpedo chart_0907_Slide8" xfId="1963"/>
    <cellStyle name="m_S Binder Ann Bus Review-0407_RV_PTI Slide" xfId="1964"/>
    <cellStyle name="m_S Binder Ann Bus Review-0407_RV_Px" xfId="1965"/>
    <cellStyle name="m_S Binder Ann Bus Review-0407_RV_R&amp;O_0907" xfId="1966"/>
    <cellStyle name="m_S Binder Ann Bus Review-0407_RV_R&amp;O_0907_15.R&amp;D" xfId="1967"/>
    <cellStyle name="m_S Binder Ann Bus Review-0407_RV_R&amp;O_0907_AsPac-Budget Pres S Binder Reg Summary_2008B" xfId="1968"/>
    <cellStyle name="m_S Binder Ann Bus Review-0407_RV_R&amp;O_0907_AsPac-Budget Pres S Binder Reg Summary_2008B(1to30)" xfId="1969"/>
    <cellStyle name="m_S Binder Ann Bus Review-0407_RV_R&amp;O_0907_AsPac-Budget Pres S Binder Reg Summary_2008B(31to60)" xfId="1970"/>
    <cellStyle name="m_S Binder Ann Bus Review-0407_RV_R&amp;O_0907_Bridges_for SB deck" xfId="1971"/>
    <cellStyle name="m_S Binder Ann Bus Review-0407_RV_R&amp;O_0907_Great for MT" xfId="1972"/>
    <cellStyle name="m_S Binder Ann Bus Review-0407_RV_R&amp;O_0907_PTI Slide" xfId="1973"/>
    <cellStyle name="m_S Binder Ann Bus Review-0407_RV_R&amp;O_0907_Px" xfId="1974"/>
    <cellStyle name="m_S Binder Ann Bus Review-0407_RV_R&amp;O_0907_Slide8" xfId="1975"/>
    <cellStyle name="m_S Binder Ann Bus Review-0407_RV_Reinvestment update_0907" xfId="1976"/>
    <cellStyle name="m_S Binder Ann Bus Review-0407_RV_Reinvestment update_0907_15.R&amp;D" xfId="1977"/>
    <cellStyle name="m_S Binder Ann Bus Review-0407_RV_Reinvestment update_0907_AsPac-Budget Pres S Binder Reg Summary_2008B" xfId="1978"/>
    <cellStyle name="m_S Binder Ann Bus Review-0407_RV_Reinvestment update_0907_AsPac-Budget Pres S Binder Reg Summary_2008B(1to30)" xfId="1979"/>
    <cellStyle name="m_S Binder Ann Bus Review-0407_RV_Reinvestment update_0907_AsPac-Budget Pres S Binder Reg Summary_2008B(31to60)" xfId="1980"/>
    <cellStyle name="m_S Binder Ann Bus Review-0407_RV_Reinvestment update_0907_Bridges_for SB deck" xfId="1981"/>
    <cellStyle name="m_S Binder Ann Bus Review-0407_RV_Reinvestment update_0907_Great for MT" xfId="1982"/>
    <cellStyle name="m_S Binder Ann Bus Review-0407_RV_Reinvestment update_0907_PTI Slide" xfId="1983"/>
    <cellStyle name="m_S Binder Ann Bus Review-0407_RV_Reinvestment update_0907_Px" xfId="1984"/>
    <cellStyle name="m_S Binder Ann Bus Review-0407_RV_Reinvestment update_0907_Slide8" xfId="1985"/>
    <cellStyle name="m_S Binder Ann Bus Review-0407_RV_Slide8" xfId="1986"/>
    <cellStyle name="m_Sep Buz Review-val" xfId="1987"/>
    <cellStyle name="m_Sep Buz Review-val_15.R&amp;D" xfId="1988"/>
    <cellStyle name="m_Sep Buz Review-val_AsPac-Budget Pres S Binder Reg Summary_2008B" xfId="1989"/>
    <cellStyle name="m_Sep Buz Review-val_AsPac-Budget Pres S Binder Reg Summary_2008B(1to30)" xfId="1990"/>
    <cellStyle name="m_Sep Buz Review-val_AsPac-Budget Pres S Binder Reg Summary_2008B(31to60)" xfId="1991"/>
    <cellStyle name="m_Sep Buz Review-val_Bridges_for SB deck" xfId="1992"/>
    <cellStyle name="m_Sep Buz Review-val_Great for MT" xfId="1993"/>
    <cellStyle name="m_Sep Buz Review-val_PTI Slide" xfId="1994"/>
    <cellStyle name="m_Sep Buz Review-val_Px" xfId="1995"/>
    <cellStyle name="m_Sep Buz Review-val_Slide8" xfId="1996"/>
    <cellStyle name="Menu_Bkgrd" xfId="1997"/>
    <cellStyle name="měny_BSAnalByPeriod" xfId="1998"/>
    <cellStyle name="Migliaia_COVER5" xfId="1999"/>
    <cellStyle name="Millares [0]_budgetreview.xls Gráfico 1" xfId="2000"/>
    <cellStyle name="Millares_budgetreview.xls Gráfico 1" xfId="2001"/>
    <cellStyle name="Millier0" xfId="2002"/>
    <cellStyle name="Millier1" xfId="2003"/>
    <cellStyle name="Millier2" xfId="2004"/>
    <cellStyle name="Milliers [0]_1_HistoSales2001" xfId="2005"/>
    <cellStyle name="Milliers_1_HistoSales2001" xfId="2006"/>
    <cellStyle name="Moeda [0]_bridfile" xfId="2007"/>
    <cellStyle name="Moeda_bridfile" xfId="2008"/>
    <cellStyle name="Moneda [0]_budgetreview.xls Gráfico 1" xfId="2009"/>
    <cellStyle name="Moneda_Arrow_Peru_SalesForce 2006 -2007-June9" xfId="2010"/>
    <cellStyle name="Monétaire [0]_1_HistoSales2001" xfId="2011"/>
    <cellStyle name="Monétaire_1_HistoSales2001" xfId="2012"/>
    <cellStyle name="Monétaire0" xfId="2013"/>
    <cellStyle name="Monétaire2" xfId="2014"/>
    <cellStyle name="Neutral" xfId="2015"/>
    <cellStyle name="new2" xfId="2016"/>
    <cellStyle name="no dec" xfId="2017"/>
    <cellStyle name="No-definido" xfId="2018"/>
    <cellStyle name="Nomal0" xfId="2019"/>
    <cellStyle name="Normal - Style1" xfId="2020"/>
    <cellStyle name="Normal - Style2" xfId="2021"/>
    <cellStyle name="Normal 10" xfId="2022"/>
    <cellStyle name="Normal 11" xfId="2023"/>
    <cellStyle name="Normal 12" xfId="2024"/>
    <cellStyle name="Normal 13" xfId="2025"/>
    <cellStyle name="Normal 14" xfId="2026"/>
    <cellStyle name="Normal 15" xfId="2027"/>
    <cellStyle name="Normal 16" xfId="2028"/>
    <cellStyle name="Normal 17" xfId="2029"/>
    <cellStyle name="Normal 18" xfId="2030"/>
    <cellStyle name="Normal 19" xfId="2031"/>
    <cellStyle name="Normal 2" xfId="2032"/>
    <cellStyle name="Normal 2 2" xfId="2033"/>
    <cellStyle name="Normal 20" xfId="2034"/>
    <cellStyle name="Normal 21" xfId="2035"/>
    <cellStyle name="Normal 22" xfId="2036"/>
    <cellStyle name="Normal 23" xfId="2037"/>
    <cellStyle name="Normal 3" xfId="2038"/>
    <cellStyle name="Normal 4" xfId="2039"/>
    <cellStyle name="Normal 5" xfId="2040"/>
    <cellStyle name="Normal 6" xfId="2041"/>
    <cellStyle name="Normal 7" xfId="2042"/>
    <cellStyle name="Normal 8" xfId="2043"/>
    <cellStyle name="Normal 9" xfId="2044"/>
    <cellStyle name="Normal welcome" xfId="2045"/>
    <cellStyle name="Normal1" xfId="2046"/>
    <cellStyle name="Normale_A" xfId="2047"/>
    <cellStyle name="normální_BSAnalByPeriod" xfId="2048"/>
    <cellStyle name="Note" xfId="2049"/>
    <cellStyle name="Note 2" xfId="2050"/>
    <cellStyle name="Number" xfId="2051"/>
    <cellStyle name="OScommands" xfId="2052"/>
    <cellStyle name="Output" xfId="2053"/>
    <cellStyle name="pdb.Control" xfId="2054"/>
    <cellStyle name="Percent" xfId="2055"/>
    <cellStyle name="Percent [0]" xfId="2056"/>
    <cellStyle name="Percent [00]" xfId="2057"/>
    <cellStyle name="Percent [2]" xfId="2058"/>
    <cellStyle name="Percent 10" xfId="2059"/>
    <cellStyle name="Percent 11" xfId="2060"/>
    <cellStyle name="Percent 12" xfId="2061"/>
    <cellStyle name="Percent 13" xfId="2062"/>
    <cellStyle name="Percent 14" xfId="2063"/>
    <cellStyle name="Percent 15" xfId="2064"/>
    <cellStyle name="Percent 16" xfId="2065"/>
    <cellStyle name="Percent 17" xfId="2066"/>
    <cellStyle name="Percent 18" xfId="2067"/>
    <cellStyle name="Percent 19" xfId="2068"/>
    <cellStyle name="Percent 2" xfId="2069"/>
    <cellStyle name="Percent 20" xfId="2070"/>
    <cellStyle name="Percent 21" xfId="2071"/>
    <cellStyle name="Percent 22" xfId="2072"/>
    <cellStyle name="Percent 3" xfId="2073"/>
    <cellStyle name="Percent 4" xfId="2074"/>
    <cellStyle name="Percent 5" xfId="2075"/>
    <cellStyle name="Percent 6" xfId="2076"/>
    <cellStyle name="Percent 7" xfId="2077"/>
    <cellStyle name="Percent 8" xfId="2078"/>
    <cellStyle name="Percent 9" xfId="2079"/>
    <cellStyle name="Periods" xfId="2080"/>
    <cellStyle name="Pourcentage_August Act+Sep Projection Excl Ext - Values" xfId="2081"/>
    <cellStyle name="Pourcentage0" xfId="2082"/>
    <cellStyle name="Pourcentage1" xfId="2083"/>
    <cellStyle name="Pourcentage2" xfId="2084"/>
    <cellStyle name="PrePop Currency (0)" xfId="2085"/>
    <cellStyle name="PrePop Currency (2)" xfId="2086"/>
    <cellStyle name="PrePop Units (0)" xfId="2087"/>
    <cellStyle name="PrePop Units (1)" xfId="2088"/>
    <cellStyle name="PrePop Units (2)" xfId="2089"/>
    <cellStyle name="PSChar" xfId="2090"/>
    <cellStyle name="pui.Control" xfId="2091"/>
    <cellStyle name="ReadInData" xfId="2092"/>
    <cellStyle name="ReportNums" xfId="2093"/>
    <cellStyle name="Reset range style to defaults" xfId="2094"/>
    <cellStyle name="RevList" xfId="2095"/>
    <cellStyle name="SAPBEXaggData" xfId="2096"/>
    <cellStyle name="SAPBEXaggDataEmph" xfId="2097"/>
    <cellStyle name="SAPBEXaggItem" xfId="2098"/>
    <cellStyle name="SAPBEXaggItemX" xfId="2099"/>
    <cellStyle name="SAPBEXchaText" xfId="2100"/>
    <cellStyle name="SAPBEXexcBad7" xfId="2101"/>
    <cellStyle name="SAPBEXexcBad7 2" xfId="2102"/>
    <cellStyle name="SAPBEXexcBad8" xfId="2103"/>
    <cellStyle name="SAPBEXexcBad8 2" xfId="2104"/>
    <cellStyle name="SAPBEXexcBad9" xfId="2105"/>
    <cellStyle name="SAPBEXexcBad9 2" xfId="2106"/>
    <cellStyle name="SAPBEXexcCritical4" xfId="2107"/>
    <cellStyle name="SAPBEXexcCritical4 2" xfId="2108"/>
    <cellStyle name="SAPBEXexcCritical5" xfId="2109"/>
    <cellStyle name="SAPBEXexcCritical5 2" xfId="2110"/>
    <cellStyle name="SAPBEXexcCritical6" xfId="2111"/>
    <cellStyle name="SAPBEXexcCritical6 2" xfId="2112"/>
    <cellStyle name="SAPBEXexcGood1" xfId="2113"/>
    <cellStyle name="SAPBEXexcGood1 2" xfId="2114"/>
    <cellStyle name="SAPBEXexcGood2" xfId="2115"/>
    <cellStyle name="SAPBEXexcGood2 2" xfId="2116"/>
    <cellStyle name="SAPBEXexcGood3" xfId="2117"/>
    <cellStyle name="SAPBEXexcGood3 2" xfId="2118"/>
    <cellStyle name="SAPBEXfilterDrill" xfId="2119"/>
    <cellStyle name="SAPBEXfilterItem" xfId="2120"/>
    <cellStyle name="SAPBEXfilterItem 2" xfId="2121"/>
    <cellStyle name="SAPBEXfilterText" xfId="2122"/>
    <cellStyle name="SAPBEXformats" xfId="2123"/>
    <cellStyle name="SAPBEXformats 2" xfId="2124"/>
    <cellStyle name="SAPBEXheaderItem" xfId="2125"/>
    <cellStyle name="SAPBEXheaderText" xfId="2126"/>
    <cellStyle name="SAPBEXHLevel0" xfId="2127"/>
    <cellStyle name="SAPBEXHLevel0 2" xfId="2128"/>
    <cellStyle name="SAPBEXHLevel0X" xfId="2129"/>
    <cellStyle name="SAPBEXHLevel0X 2" xfId="2130"/>
    <cellStyle name="SAPBEXHLevel1" xfId="2131"/>
    <cellStyle name="SAPBEXHLevel1 2" xfId="2132"/>
    <cellStyle name="SAPBEXHLevel1X" xfId="2133"/>
    <cellStyle name="SAPBEXHLevel1X 2" xfId="2134"/>
    <cellStyle name="SAPBEXHLevel2" xfId="2135"/>
    <cellStyle name="SAPBEXHLevel2 2" xfId="2136"/>
    <cellStyle name="SAPBEXHLevel2X" xfId="2137"/>
    <cellStyle name="SAPBEXHLevel2X 2" xfId="2138"/>
    <cellStyle name="SAPBEXHLevel3" xfId="2139"/>
    <cellStyle name="SAPBEXHLevel3 2" xfId="2140"/>
    <cellStyle name="SAPBEXHLevel3X" xfId="2141"/>
    <cellStyle name="SAPBEXHLevel3X 2" xfId="2142"/>
    <cellStyle name="SAPBEXinputData" xfId="2143"/>
    <cellStyle name="SAPBEXinputData 2" xfId="2144"/>
    <cellStyle name="SAPBEXItemHeader" xfId="2145"/>
    <cellStyle name="SAPBEXresData" xfId="2146"/>
    <cellStyle name="SAPBEXresData 2" xfId="2147"/>
    <cellStyle name="SAPBEXresDataEmph" xfId="2148"/>
    <cellStyle name="SAPBEXresItem" xfId="2149"/>
    <cellStyle name="SAPBEXresItem 2" xfId="2150"/>
    <cellStyle name="SAPBEXresItemX" xfId="2151"/>
    <cellStyle name="SAPBEXresItemX 2" xfId="2152"/>
    <cellStyle name="SAPBEXstdData" xfId="2153"/>
    <cellStyle name="SAPBEXstdData 2" xfId="2154"/>
    <cellStyle name="SAPBEXstdDataEmph" xfId="2155"/>
    <cellStyle name="SAPBEXstdItem" xfId="2156"/>
    <cellStyle name="SAPBEXstdItem 2" xfId="2157"/>
    <cellStyle name="SAPBEXstdItemX" xfId="2158"/>
    <cellStyle name="SAPBEXstdItemX 2" xfId="2159"/>
    <cellStyle name="SAPBEXtitle" xfId="2160"/>
    <cellStyle name="SAPBEXunassignedItem" xfId="2161"/>
    <cellStyle name="SAPBEXundefined" xfId="2162"/>
    <cellStyle name="Separador de milhares [0]_PRODBMS" xfId="2163"/>
    <cellStyle name="Separador de milhares_PRODBMS" xfId="2164"/>
    <cellStyle name="Sheet Title" xfId="2165"/>
    <cellStyle name="small" xfId="2166"/>
    <cellStyle name="SQL" xfId="2167"/>
    <cellStyle name="Standaard_BMUNITES" xfId="2168"/>
    <cellStyle name="Standard_2003 Headcount" xfId="2169"/>
    <cellStyle name="style" xfId="2170"/>
    <cellStyle name="Style 1" xfId="2171"/>
    <cellStyle name="Style 105" xfId="2172"/>
    <cellStyle name="Style 107" xfId="2173"/>
    <cellStyle name="Style 1072" xfId="2174"/>
    <cellStyle name="Style 1073" xfId="2175"/>
    <cellStyle name="Style 1074" xfId="2176"/>
    <cellStyle name="Style 1075" xfId="2177"/>
    <cellStyle name="Style 1076" xfId="2178"/>
    <cellStyle name="Style 1077" xfId="2179"/>
    <cellStyle name="Style 1078" xfId="2180"/>
    <cellStyle name="Style 1079" xfId="2181"/>
    <cellStyle name="Style 109" xfId="2182"/>
    <cellStyle name="Style 111" xfId="2183"/>
    <cellStyle name="Style 21" xfId="2184"/>
    <cellStyle name="Style 22" xfId="2185"/>
    <cellStyle name="Style 23" xfId="2186"/>
    <cellStyle name="Style 24" xfId="2187"/>
    <cellStyle name="Style 25" xfId="2188"/>
    <cellStyle name="Style 26" xfId="2189"/>
    <cellStyle name="Style 27" xfId="2190"/>
    <cellStyle name="Style 28" xfId="2191"/>
    <cellStyle name="Style 29" xfId="2192"/>
    <cellStyle name="Style 30" xfId="2193"/>
    <cellStyle name="Style 31" xfId="2194"/>
    <cellStyle name="Style 32" xfId="2195"/>
    <cellStyle name="Style 33" xfId="2196"/>
    <cellStyle name="Style 34" xfId="2197"/>
    <cellStyle name="Style 35" xfId="2198"/>
    <cellStyle name="Style 36" xfId="2199"/>
    <cellStyle name="Style 37" xfId="2200"/>
    <cellStyle name="Style 38" xfId="2201"/>
    <cellStyle name="Style 39" xfId="2202"/>
    <cellStyle name="Style 40" xfId="2203"/>
    <cellStyle name="Style 41" xfId="2204"/>
    <cellStyle name="Style 42" xfId="2205"/>
    <cellStyle name="Style 43" xfId="2206"/>
    <cellStyle name="Style 44" xfId="2207"/>
    <cellStyle name="Style 45" xfId="2208"/>
    <cellStyle name="Style 46" xfId="2209"/>
    <cellStyle name="Style 48" xfId="2210"/>
    <cellStyle name="Style 50" xfId="2211"/>
    <cellStyle name="Style 52" xfId="2212"/>
    <cellStyle name="Style 54" xfId="2213"/>
    <cellStyle name="Style 56" xfId="2214"/>
    <cellStyle name="Style 57" xfId="2215"/>
    <cellStyle name="Style 58" xfId="2216"/>
    <cellStyle name="Style 59" xfId="2217"/>
    <cellStyle name="Style 60" xfId="2218"/>
    <cellStyle name="Style 61" xfId="2219"/>
    <cellStyle name="Style 62" xfId="2220"/>
    <cellStyle name="Style 63" xfId="2221"/>
    <cellStyle name="Style 665" xfId="2222"/>
    <cellStyle name="Style 673" xfId="2223"/>
    <cellStyle name="style_Book2" xfId="2224"/>
    <cellStyle name="Style1" xfId="2225"/>
    <cellStyle name="Style2" xfId="2226"/>
    <cellStyle name="Style3" xfId="2227"/>
    <cellStyle name="Style4" xfId="2228"/>
    <cellStyle name="Style5" xfId="2229"/>
    <cellStyle name="Style6" xfId="2230"/>
    <cellStyle name="Style7" xfId="2231"/>
    <cellStyle name="Style8" xfId="2232"/>
    <cellStyle name="Sub-title" xfId="2233"/>
    <cellStyle name="Subtotal" xfId="2234"/>
    <cellStyle name="Table" xfId="2235"/>
    <cellStyle name="Text Indent A" xfId="2236"/>
    <cellStyle name="Text Indent B" xfId="2237"/>
    <cellStyle name="Text Indent C" xfId="2238"/>
    <cellStyle name="þ" xfId="2239"/>
    <cellStyle name="þ_15.R&amp;D" xfId="2240"/>
    <cellStyle name="þ_AsPac-Budget deck 2008" xfId="2241"/>
    <cellStyle name="þ_AsPac-Budget Pres S Binder Reg Summary_2008B" xfId="2242"/>
    <cellStyle name="þ_AsPac-Budget Pres S Binder Reg Summary_2008B(1to30)" xfId="2243"/>
    <cellStyle name="þ_AsPac-Budget Pres S Binder Reg Summary_2008B(31to60)" xfId="2244"/>
    <cellStyle name="þ_Bridges_for SB deck" xfId="2245"/>
    <cellStyle name="þ_Great for MT" xfId="2246"/>
    <cellStyle name="þ_PTI Slide" xfId="2247"/>
    <cellStyle name="þ_Px" xfId="2248"/>
    <cellStyle name="þ_Slide8" xfId="2249"/>
    <cellStyle name="þ_x001D_ð" xfId="2250"/>
    <cellStyle name="þ_x001D_ð &amp;ý&amp;†ýG_x0008_€ X&#10;_x0007__x0001__x0001_" xfId="2251"/>
    <cellStyle name="þ_x001D_ð &amp;ý&amp;†ýG_x0008_ X&#10;_x0007__x0001__x0001_" xfId="2252"/>
    <cellStyle name="þ_x001D_ð7" xfId="2253"/>
    <cellStyle name="þ_x001D_ð7_x000C_" xfId="2254"/>
    <cellStyle name="þ_x001D_ð7_x000C_î" xfId="2255"/>
    <cellStyle name="þ_x001D_ð7_x000C_îþ_x0007_" xfId="2256"/>
    <cellStyle name="þ_x001D_ð7_x000C_îþ_x0007_&#13;" xfId="2257"/>
    <cellStyle name="þ_x001D_ð7_x000C_îþ_x0007_&#13;á" xfId="2258"/>
    <cellStyle name="þ_x001D_ð7_x000C_îþ_x0007_&#13;áþ" xfId="2259"/>
    <cellStyle name="þ_x001D_ð7_x000C_îþ_x0007_&#13;áþU" xfId="2260"/>
    <cellStyle name="þ_x001D_ð7_x000C_îþ_x0007_&#13;áþU_x0001_" xfId="2261"/>
    <cellStyle name="þ_x001D_ð7_x000C_îþ_x0007_&#13;áþU_x0001__x0010_" xfId="2262"/>
    <cellStyle name="þ_x001D_ð7_x000C_îþ_x0007_&#13;áþU_x0001__x0010__x0011_—" xfId="2263"/>
    <cellStyle name="þ_x001D_ð7_x000C_îþ_x0007_&#13;áþU_x0001__x0010__x0011_—_x0016_" xfId="2264"/>
    <cellStyle name="þ_x001D_ð7_x000C_îþ_x0007_&#13;áþU_x0001__x0010__x0011_—_x0016__x0007__x0001_" xfId="2265"/>
    <cellStyle name="þ_x001D_ð7_x000C_îþ_x0007_&#13;áþU_x0001__x0010__x0011_—_x0016__x0007__x0001__x0001_" xfId="2266"/>
    <cellStyle name="þ_x001D_ð7_x000C_îþ_x0007_&#13;áþU_15.R&amp;D" xfId="2267"/>
    <cellStyle name="þ_x001D_ð7_x000C_îþ_x0007_&#13;áþU_x0001__x0010__15.R&amp;D" xfId="2268"/>
    <cellStyle name="þ_x001D_ð7_x000C_îþ_x0007_&#13;áþU_x0001__x0010__x0011_—_15.R&amp;D" xfId="2269"/>
    <cellStyle name="þ_x001D_ð7_x000C_îþ_x0007_&#13;áþU_x0001__x0010__x0011_—_x0016__15.R&amp;D" xfId="2270"/>
    <cellStyle name="þ_x001D_ð7_x000C_îþ_x0007_&#13;áþU_x0001__x0010__x0011_—_x0016__x0007__x0001__15.R&amp;D" xfId="2271"/>
    <cellStyle name="þ_x001D_ð7_x000C_îþ_x0007_&#13;áþU_AP_Monthly Biz Review_0607" xfId="2272"/>
    <cellStyle name="þ_x001D_ð7_x000C_îþ_x0007_&#13;áþU_x0001__x0010__x0011_—_AP_Monthly Biz Review_0607" xfId="2273"/>
    <cellStyle name="þ_x001D_ð7_x000C_îþ_x0007_&#13;áþU_x0001__x0010__x0011_—_x0016__x0007__x0001__AP_Monthly Biz Review_0607" xfId="2274"/>
    <cellStyle name="þ_x001D_ð7_x000C_îþ_x0007_&#13;áþU_AP_Monthly Biz Review_0607_15.R&amp;D" xfId="2275"/>
    <cellStyle name="þ_x001D_ð7_x000C_îþ_x0007_&#13;áþU_x0001__x0010__x0011_—_AP_Monthly Biz Review_0607_15.R&amp;D" xfId="2276"/>
    <cellStyle name="þ_x001D_ð7_x000C_îþ_x0007_&#13;áþU_AP_Monthly Biz Review_0607_AsPac-Budget Pres S Binder Reg Summary_2008B" xfId="2277"/>
    <cellStyle name="þ_x001D_ð7_x000C_îþ_x0007_&#13;áþU_x0001__x0010__x0011_—_AP_Monthly Biz Review_0607_AsPac-Budget Pres S Binder Reg Summary_2008B" xfId="2278"/>
    <cellStyle name="þ_x001D_ð7_x000C_îþ_x0007_&#13;áþU_AP_Monthly Biz Review_0607_AsPac-Budget Pres S Binder Reg Summary_2008B(1to30)" xfId="2279"/>
    <cellStyle name="þ_x001D_ð7_x000C_îþ_x0007_&#13;áþU_x0001__x0010__x0011_—_AP_Monthly Biz Review_0607_AsPac-Budget Pres S Binder Reg Summary_2008B(1to30)" xfId="2280"/>
    <cellStyle name="þ_x001D_ð7_x000C_îþ_x0007_&#13;áþU_AP_Monthly Biz Review_0607_AsPac-Budget Pres S Binder Reg Summary_2008B(31to60)" xfId="2281"/>
    <cellStyle name="þ_x001D_ð7_x000C_îþ_x0007_&#13;áþU_x0001__x0010__x0011_—_AP_Monthly Biz Review_0607_AsPac-Budget Pres S Binder Reg Summary_2008B(31to60)" xfId="2282"/>
    <cellStyle name="þ_x001D_ð7_x000C_îþ_x0007_&#13;áþU_AP_Monthly Biz Review_0607_Bridges_for SB deck" xfId="2283"/>
    <cellStyle name="þ_x001D_ð7_x000C_îþ_x0007_&#13;áþU_x0001__x0010__x0011_—_AP_Monthly Biz Review_0607_Bridges_for SB deck" xfId="2284"/>
    <cellStyle name="þ_x001D_ð7_x000C_îþ_x0007_&#13;áþU_AP_Monthly Biz Review_0607_Great for MT" xfId="2285"/>
    <cellStyle name="þ_x001D_ð7_x000C_îþ_x0007_&#13;áþU_x0001__x0010__x0011_—_AP_Monthly Biz Review_0607_Great for MT" xfId="2286"/>
    <cellStyle name="þ_x001D_ð7_x000C_îþ_x0007_&#13;áþU_AP_Monthly Biz Review_0607_PTI Slide" xfId="2287"/>
    <cellStyle name="þ_x001D_ð7_x000C_îþ_x0007_&#13;áþU_x0001__x0010__x0011_—_AP_Monthly Biz Review_0607_PTI Slide" xfId="2288"/>
    <cellStyle name="þ_x001D_ð7_x000C_îþ_x0007_&#13;áþU_AP_Monthly Biz Review_0607_Px" xfId="2289"/>
    <cellStyle name="þ_x001D_ð7_x000C_îþ_x0007_&#13;áþU_x0001__x0010__x0011_—_AP_Monthly Biz Review_0607_Px" xfId="2290"/>
    <cellStyle name="þ_x001D_ð7_x000C_îþ_x0007_&#13;áþU_AP_Monthly Biz Review_0607_Slide8" xfId="2291"/>
    <cellStyle name="þ_x001D_ð7_x000C_îþ_x0007_&#13;áþU_x0001__x0010__x0011_—_AP_Monthly Biz Review_0607_Slide8" xfId="2292"/>
    <cellStyle name="þ_x001D_ð7_x000C_îþ_x0007_&#13;áþU_AP_Monthly Biz Review_0907" xfId="2293"/>
    <cellStyle name="þ_x001D_ð7_x000C_îþ_x0007_&#13;áþU_x0001__x0010__x0011_—_AsPac-Budget deck 2008" xfId="2294"/>
    <cellStyle name="þ_x001D_ð7_x000C_îþ_x0007_&#13;áþU_AsPac-Budget Pres S Binder Reg Summary_2008B" xfId="2295"/>
    <cellStyle name="þ_x001D_ð7_x000C_îþ_x0007_&#13;áþU_x0001__x0010__AsPac-Budget Pres S Binder Reg Summary_2008B" xfId="2296"/>
    <cellStyle name="þ_x001D_ð7_x000C_îþ_x0007_&#13;áþU_x0001__x0010__x0011_—_AsPac-Budget Pres S Binder Reg Summary_2008B" xfId="2297"/>
    <cellStyle name="þ_x001D_ð7_x000C_îþ_x0007_&#13;áþU_x0001__x0010__x0011_—_x0016__AsPac-Budget Pres S Binder Reg Summary_2008B" xfId="2298"/>
    <cellStyle name="þ_x001D_ð7_x000C_îþ_x0007_&#13;áþU_x0001__x0010__x0011_—_x0016__x0007__x0001__AsPac-Budget Pres S Binder Reg Summary_2008B" xfId="2299"/>
    <cellStyle name="þ_x001D_ð7_x000C_îþ_x0007_&#13;áþU_AsPac-Budget Pres S Binder Reg Summary_2008B(1to30)" xfId="2300"/>
    <cellStyle name="þ_x001D_ð7_x000C_îþ_x0007_&#13;áþU_x0001__x0010__AsPac-Budget Pres S Binder Reg Summary_2008B(1to30)" xfId="2301"/>
    <cellStyle name="þ_x001D_ð7_x000C_îþ_x0007_&#13;áþU_x0001__x0010__x0011_—_AsPac-Budget Pres S Binder Reg Summary_2008B(1to30)" xfId="2302"/>
    <cellStyle name="þ_x001D_ð7_x000C_îþ_x0007_&#13;áþU_x0001__x0010__x0011_—_x0016__AsPac-Budget Pres S Binder Reg Summary_2008B(1to30)" xfId="2303"/>
    <cellStyle name="þ_x001D_ð7_x000C_îþ_x0007_&#13;áþU_x0001__x0010__x0011_—_x0016__x0007__x0001__AsPac-Budget Pres S Binder Reg Summary_2008B(1to30)" xfId="2304"/>
    <cellStyle name="þ_x001D_ð7_x000C_îþ_x0007_&#13;áþU_AsPac-Budget Pres S Binder Reg Summary_2008B(31to60)" xfId="2305"/>
    <cellStyle name="þ_x001D_ð7_x000C_îþ_x0007_&#13;áþU_x0001__x0010__AsPac-Budget Pres S Binder Reg Summary_2008B(31to60)" xfId="2306"/>
    <cellStyle name="þ_x001D_ð7_x000C_îþ_x0007_&#13;áþU_x0001__x0010__x0011_—_AsPac-Budget Pres S Binder Reg Summary_2008B(31to60)" xfId="2307"/>
    <cellStyle name="þ_x001D_ð7_x000C_îþ_x0007_&#13;áþU_x0001__x0010__x0011_—_x0016__AsPac-Budget Pres S Binder Reg Summary_2008B(31to60)" xfId="2308"/>
    <cellStyle name="þ_x001D_ð7_x000C_îþ_x0007_&#13;áþU_x0001__x0010__x0011_—_x0016__x0007__x0001__AsPac-Budget Pres S Binder Reg Summary_2008B(31to60)" xfId="2309"/>
    <cellStyle name="þ_x001D_ð7_x000C_îþ_x0007_&#13;áþU_Bridges_for SB deck" xfId="2310"/>
    <cellStyle name="þ_x001D_ð7_x000C_îþ_x0007_&#13;áþU_x0001__x0010__Bridges_for SB deck" xfId="2311"/>
    <cellStyle name="þ_x001D_ð7_x000C_îþ_x0007_&#13;áþU_x0001__x0010__x0011_—_Bridges_for SB deck" xfId="2312"/>
    <cellStyle name="þ_x001D_ð7_x000C_îþ_x0007_&#13;áþU_x0001__x0010__x0011_—_x0016__Bridges_for SB deck" xfId="2313"/>
    <cellStyle name="þ_x001D_ð7_x000C_îþ_x0007_&#13;áþU_x0001__x0010__x0011_—_x0016__x0007__x0001__Bridges_for SB deck" xfId="2314"/>
    <cellStyle name="þ_x001D_ð7_x000C_îþ_x0007_&#13;áþU_Comments fr MT(Jun 22)" xfId="2315"/>
    <cellStyle name="þ_x001D_ð7_x000C_îþ_x0007_&#13;áþU_x0001__x0010__Great for MT" xfId="2316"/>
    <cellStyle name="þ_x001D_ð7_x000C_îþ_x0007_&#13;áþU_x0001__x0010__x0011_—_Great for MT" xfId="2317"/>
    <cellStyle name="þ_x001D_ð7_x000C_îþ_x0007_&#13;áþU_x0001__x0010__x0011_—_x0016__Great for MT" xfId="2318"/>
    <cellStyle name="þ_x001D_ð7_x000C_îþ_x0007_&#13;áþU_x0001__x0010__x0011_—_x0016__x0007__x0001__Great for MT" xfId="2319"/>
    <cellStyle name="þ_x001D_ð7_x000C_îþ_x0007_&#13;áþU_PTI Slide" xfId="2320"/>
    <cellStyle name="þ_x001D_ð7_x000C_îþ_x0007_&#13;áþU_x0001__x0010__PTI Slide" xfId="2321"/>
    <cellStyle name="þ_x001D_ð7_x000C_îþ_x0007_&#13;áþU_x0001__x0010__x0011_—_PTI Slide" xfId="2322"/>
    <cellStyle name="þ_x001D_ð7_x000C_îþ_x0007_&#13;áþU_x0001__x0010__x0011_—_x0016__PTI Slide" xfId="2323"/>
    <cellStyle name="þ_x001D_ð7_x000C_îþ_x0007_&#13;áþU_x0001__x0010__x0011_—_x0016__x0007__x0001__PTI Slide" xfId="2324"/>
    <cellStyle name="þ_x001D_ð7_x000C_îþ_x0007_&#13;áþU_Px" xfId="2325"/>
    <cellStyle name="þ_x001D_ð7_x000C_îþ_x0007_&#13;áþU_x0001__x0010__Px" xfId="2326"/>
    <cellStyle name="þ_x001D_ð7_x000C_îþ_x0007_&#13;áþU_x0001__x0010__x0011_—_Px" xfId="2327"/>
    <cellStyle name="þ_x001D_ð7_x000C_îþ_x0007_&#13;áþU_x0001__x0010__x0011_—_x0016__Px" xfId="2328"/>
    <cellStyle name="þ_x001D_ð7_x000C_îþ_x0007_&#13;áþU_x0001__x0010__x0011_—_x0016__x0007__x0001__Px" xfId="2329"/>
    <cellStyle name="þ_x001D_ð7_x000C_îþ_x0007_&#13;áþU_Slide8" xfId="2330"/>
    <cellStyle name="þ_x001D_ð7_x000C_îþ_x0007_&#13;áþU_x0001__x0010__Slide8" xfId="2331"/>
    <cellStyle name="þ_x001D_ð7_x000C_îþ_x0007_&#13;áþU_x0001__x0010__x0011_—_Slide8" xfId="2332"/>
    <cellStyle name="þ_x001D_ð7_x000C_îþ_x0007_&#13;áþU_x0001__x0010__x0011_—_x0016__Slide8" xfId="2333"/>
    <cellStyle name="þ_x001D_ð7_x000C_îþ_x0007_&#13;áþU_x0001__x0010__x0011_—_x0016__x0007__x0001__Slide8" xfId="2334"/>
    <cellStyle name="þ_x001D_ð7_x000C_îþ_x0007__15.R&amp;D" xfId="2335"/>
    <cellStyle name="þ_x001D_ð7_15.R&amp;D" xfId="2336"/>
    <cellStyle name="Title" xfId="2337"/>
    <cellStyle name="Titre" xfId="2338"/>
    <cellStyle name="Titre colonnes" xfId="2339"/>
    <cellStyle name="Titre lignes" xfId="2340"/>
    <cellStyle name="Titre_2008 Prelim Outlook" xfId="2341"/>
    <cellStyle name="Total" xfId="2342"/>
    <cellStyle name="UI Background" xfId="2343"/>
    <cellStyle name="UIScreenText" xfId="2344"/>
    <cellStyle name="Valuta_COVER5" xfId="2345"/>
    <cellStyle name="Variables" xfId="2346"/>
    <cellStyle name="Währung [0]_2003 Headcount" xfId="2347"/>
    <cellStyle name="Währung_2003 Headcount" xfId="2348"/>
    <cellStyle name="Warning Text" xfId="2349"/>
    <cellStyle name="เครื่องหมายจุลภาค_file excel for brandplan 2005" xfId="2350"/>
    <cellStyle name="เปอร์เซ็นต์_file excel for brandplan 2005" xfId="2351"/>
    <cellStyle name="ปกติ_file excel for brandplan 2005" xfId="2352"/>
    <cellStyle name="똿뗦먛귟 [0.00]_PRODUCT DETAIL Q1" xfId="2353"/>
    <cellStyle name="똿뗦먛귟_PRODUCT DETAIL Q1" xfId="2354"/>
    <cellStyle name="믅됞 [0.00]_PRODUCT DETAIL Q1" xfId="2355"/>
    <cellStyle name="믅됞_PRODUCT DETAIL Q1" xfId="2356"/>
    <cellStyle name="뷭?_BOOKSHIP" xfId="2357"/>
    <cellStyle name="쉼표 [0]_Book2" xfId="2358"/>
    <cellStyle name="쉼표_2005 Cost Overlay reconcilition_Korea(Dec1)" xfId="2359"/>
    <cellStyle name="콤마 [0]_1.품의서" xfId="2360"/>
    <cellStyle name="콤마_1.품의서" xfId="2361"/>
    <cellStyle name="표준_Book2" xfId="2362"/>
    <cellStyle name="一般_AsPac-Business Update-0106 template-2" xfId="2363"/>
    <cellStyle name="千位分隔_DN0401" xfId="2364"/>
    <cellStyle name="常规_BUF0406i" xfId="2365"/>
    <cellStyle name="未定義" xfId="2366"/>
    <cellStyle name="桁区切り [0.00]_Bridge" xfId="2367"/>
    <cellStyle name="桁区切り_Bridge" xfId="2368"/>
    <cellStyle name="標準_BMLBridge06ProvsBud" xfId="2369"/>
  </cellStyles>
  <dxfs count="2">
    <dxf>
      <fill>
        <patternFill>
          <bgColor rgb="FF92D05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0000FF"/>
      <rgbColor rgb="00FFFF00"/>
      <rgbColor rgb="00FF00FF"/>
      <rgbColor rgb="00CDDEE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87C7C"/>
      <rgbColor rgb="000066CC"/>
      <rgbColor rgb="00CCCCFF"/>
      <rgbColor rgb="00000080"/>
      <rgbColor rgb="00FF00FF"/>
      <rgbColor rgb="00FFFF00"/>
      <rgbColor rgb="0000FFFF"/>
      <rgbColor rgb="00800080"/>
      <rgbColor rgb="00800000"/>
      <rgbColor rgb="00008080"/>
      <rgbColor rgb="000000FF"/>
      <rgbColor rgb="00D4E2EE"/>
      <rgbColor rgb="00EFF6FB"/>
      <rgbColor rgb="00CCFFCC"/>
      <rgbColor rgb="00F5FF7F"/>
      <rgbColor rgb="00DEEAF2"/>
      <rgbColor rgb="00FFBBBB"/>
      <rgbColor rgb="00CC99FF"/>
      <rgbColor rgb="00FFCC99"/>
      <rgbColor rgb="004D6776"/>
      <rgbColor rgb="0033CCCC"/>
      <rgbColor rgb="0060ED84"/>
      <rgbColor rgb="00FFCC33"/>
      <rgbColor rgb="00FFAB1D"/>
      <rgbColor rgb="00FF8800"/>
      <rgbColor rgb="00C4D9E9"/>
      <rgbColor rgb="00969696"/>
      <rgbColor rgb="00003366"/>
      <rgbColor rgb="005BCB77"/>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externalLink" Target="externalLinks/externalLink4.xml" /><Relationship Id="rId19" Type="http://schemas.openxmlformats.org/officeDocument/2006/relationships/externalLink" Target="externalLinks/externalLink5.xml" /><Relationship Id="rId20" Type="http://schemas.openxmlformats.org/officeDocument/2006/relationships/externalLink" Target="externalLinks/externalLink6.xml" /><Relationship Id="rId21" Type="http://schemas.openxmlformats.org/officeDocument/2006/relationships/externalLink" Target="externalLinks/externalLink7.xml" /><Relationship Id="rId22" Type="http://schemas.openxmlformats.org/officeDocument/2006/relationships/externalLink" Target="externalLinks/externalLink8.xml" /><Relationship Id="rId23" Type="http://schemas.openxmlformats.org/officeDocument/2006/relationships/externalLink" Target="externalLinks/externalLink9.xml" /><Relationship Id="rId24" Type="http://schemas.openxmlformats.org/officeDocument/2006/relationships/externalLink" Target="externalLinks/externalLink10.xml" /><Relationship Id="rId25" Type="http://schemas.openxmlformats.org/officeDocument/2006/relationships/externalLink" Target="externalLinks/externalLink11.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7.png" /></Relationships>
</file>

<file path=xl/drawings/_rels/drawing3.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7.png" /></Relationships>
</file>

<file path=xl/drawings/_rels/drawing4.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7.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19050</xdr:colOff>
      <xdr:row>29</xdr:row>
      <xdr:rowOff>19050</xdr:rowOff>
    </xdr:from>
    <xdr:to>
      <xdr:col>4</xdr:col>
      <xdr:colOff>66675</xdr:colOff>
      <xdr:row>29</xdr:row>
      <xdr:rowOff>95250</xdr:rowOff>
    </xdr:to>
    <xdr:pic macro="[11]!DesignIconClicked">
      <xdr:nvPicPr>
        <xdr:cNvPr id="1" name="BEx1KD7H6UB1VYCJ7O61P562EIUY" descr="IQGV9140X0K0UPBL8OGU3I44J" hidden="1"/>
        <xdr:cNvPicPr preferRelativeResize="1">
          <a:picLocks noChangeAspect="1"/>
        </xdr:cNvPicPr>
      </xdr:nvPicPr>
      <xdr:blipFill>
        <a:blip r:embed="rId1"/>
        <a:stretch>
          <a:fillRect/>
        </a:stretch>
      </xdr:blipFill>
      <xdr:spPr>
        <a:xfrm>
          <a:off x="4876800" y="4638675"/>
          <a:ext cx="47625" cy="76200"/>
        </a:xfrm>
        <a:prstGeom prst="rect">
          <a:avLst/>
        </a:prstGeom>
        <a:noFill/>
        <a:ln w="9525" cmpd="sng">
          <a:noFill/>
        </a:ln>
      </xdr:spPr>
    </xdr:pic>
    <xdr:clientData fPrintsWithSheet="0"/>
  </xdr:twoCellAnchor>
  <xdr:twoCellAnchor editAs="oneCell">
    <xdr:from>
      <xdr:col>4</xdr:col>
      <xdr:colOff>19050</xdr:colOff>
      <xdr:row>29</xdr:row>
      <xdr:rowOff>142875</xdr:rowOff>
    </xdr:from>
    <xdr:to>
      <xdr:col>4</xdr:col>
      <xdr:colOff>66675</xdr:colOff>
      <xdr:row>29</xdr:row>
      <xdr:rowOff>219075</xdr:rowOff>
    </xdr:to>
    <xdr:pic macro="[11]!DesignIconClicked">
      <xdr:nvPicPr>
        <xdr:cNvPr id="2" name="BEx5BJQWS6YWHH4ZMSUAMD641V6Y" descr="ZTMFMXCIQSECDX38ALEFHUB00" hidden="1"/>
        <xdr:cNvPicPr preferRelativeResize="1">
          <a:picLocks noChangeAspect="1"/>
        </xdr:cNvPicPr>
      </xdr:nvPicPr>
      <xdr:blipFill>
        <a:blip r:embed="rId2"/>
        <a:stretch>
          <a:fillRect/>
        </a:stretch>
      </xdr:blipFill>
      <xdr:spPr>
        <a:xfrm>
          <a:off x="4876800" y="4762500"/>
          <a:ext cx="47625" cy="76200"/>
        </a:xfrm>
        <a:prstGeom prst="rect">
          <a:avLst/>
        </a:prstGeom>
        <a:noFill/>
        <a:ln w="9525" cmpd="sng">
          <a:noFill/>
        </a:ln>
      </xdr:spPr>
    </xdr:pic>
    <xdr:clientData/>
  </xdr:twoCellAnchor>
  <xdr:twoCellAnchor editAs="oneCell">
    <xdr:from>
      <xdr:col>5</xdr:col>
      <xdr:colOff>19050</xdr:colOff>
      <xdr:row>29</xdr:row>
      <xdr:rowOff>19050</xdr:rowOff>
    </xdr:from>
    <xdr:to>
      <xdr:col>5</xdr:col>
      <xdr:colOff>66675</xdr:colOff>
      <xdr:row>29</xdr:row>
      <xdr:rowOff>95250</xdr:rowOff>
    </xdr:to>
    <xdr:pic macro="[11]!DesignIconClicked">
      <xdr:nvPicPr>
        <xdr:cNvPr id="3" name="BExVTO5Q8G2M7BPL4B2584LQS0R0" descr="OB6Q8NA4LZFE4GM9Y3V56BPMQ" hidden="1"/>
        <xdr:cNvPicPr preferRelativeResize="1">
          <a:picLocks noChangeAspect="1"/>
        </xdr:cNvPicPr>
      </xdr:nvPicPr>
      <xdr:blipFill>
        <a:blip r:embed="rId1"/>
        <a:stretch>
          <a:fillRect/>
        </a:stretch>
      </xdr:blipFill>
      <xdr:spPr>
        <a:xfrm>
          <a:off x="8096250" y="4638675"/>
          <a:ext cx="47625" cy="76200"/>
        </a:xfrm>
        <a:prstGeom prst="rect">
          <a:avLst/>
        </a:prstGeom>
        <a:noFill/>
        <a:ln w="9525" cmpd="sng">
          <a:noFill/>
        </a:ln>
      </xdr:spPr>
    </xdr:pic>
    <xdr:clientData fPrintsWithSheet="0"/>
  </xdr:twoCellAnchor>
  <xdr:twoCellAnchor editAs="oneCell">
    <xdr:from>
      <xdr:col>5</xdr:col>
      <xdr:colOff>19050</xdr:colOff>
      <xdr:row>29</xdr:row>
      <xdr:rowOff>142875</xdr:rowOff>
    </xdr:from>
    <xdr:to>
      <xdr:col>5</xdr:col>
      <xdr:colOff>66675</xdr:colOff>
      <xdr:row>29</xdr:row>
      <xdr:rowOff>219075</xdr:rowOff>
    </xdr:to>
    <xdr:pic macro="[11]!DesignIconClicked">
      <xdr:nvPicPr>
        <xdr:cNvPr id="4" name="BExIFSCLN1G86X78PFLTSMRP0US5" descr="9JK4SPV4DG7VTCZIILWHXQU5J" hidden="1"/>
        <xdr:cNvPicPr preferRelativeResize="1">
          <a:picLocks noChangeAspect="1"/>
        </xdr:cNvPicPr>
      </xdr:nvPicPr>
      <xdr:blipFill>
        <a:blip r:embed="rId2"/>
        <a:stretch>
          <a:fillRect/>
        </a:stretch>
      </xdr:blipFill>
      <xdr:spPr>
        <a:xfrm>
          <a:off x="8096250" y="4762500"/>
          <a:ext cx="47625" cy="76200"/>
        </a:xfrm>
        <a:prstGeom prst="rect">
          <a:avLst/>
        </a:prstGeom>
        <a:noFill/>
        <a:ln w="9525" cmpd="sng">
          <a:noFill/>
        </a:ln>
      </xdr:spPr>
    </xdr:pic>
    <xdr:clientData fPrintsWithSheet="0"/>
  </xdr:twoCellAnchor>
  <xdr:twoCellAnchor editAs="oneCell">
    <xdr:from>
      <xdr:col>4</xdr:col>
      <xdr:colOff>19050</xdr:colOff>
      <xdr:row>29</xdr:row>
      <xdr:rowOff>19050</xdr:rowOff>
    </xdr:from>
    <xdr:to>
      <xdr:col>4</xdr:col>
      <xdr:colOff>66675</xdr:colOff>
      <xdr:row>29</xdr:row>
      <xdr:rowOff>95250</xdr:rowOff>
    </xdr:to>
    <xdr:pic macro="[11]!DesignIconClicked">
      <xdr:nvPicPr>
        <xdr:cNvPr id="5" name="BEx5AQZ4ETQ9LMY5EBWVH20Z7VXQ" hidden="1"/>
        <xdr:cNvPicPr preferRelativeResize="1">
          <a:picLocks noChangeAspect="1"/>
        </xdr:cNvPicPr>
      </xdr:nvPicPr>
      <xdr:blipFill>
        <a:blip r:embed="rId1"/>
        <a:stretch>
          <a:fillRect/>
        </a:stretch>
      </xdr:blipFill>
      <xdr:spPr>
        <a:xfrm>
          <a:off x="4876800" y="4638675"/>
          <a:ext cx="47625" cy="76200"/>
        </a:xfrm>
        <a:prstGeom prst="rect">
          <a:avLst/>
        </a:prstGeom>
        <a:noFill/>
        <a:ln w="9525" cmpd="sng">
          <a:noFill/>
        </a:ln>
      </xdr:spPr>
    </xdr:pic>
    <xdr:clientData fPrintsWithSheet="0"/>
  </xdr:twoCellAnchor>
  <xdr:twoCellAnchor editAs="oneCell">
    <xdr:from>
      <xdr:col>4</xdr:col>
      <xdr:colOff>19050</xdr:colOff>
      <xdr:row>29</xdr:row>
      <xdr:rowOff>142875</xdr:rowOff>
    </xdr:from>
    <xdr:to>
      <xdr:col>4</xdr:col>
      <xdr:colOff>66675</xdr:colOff>
      <xdr:row>29</xdr:row>
      <xdr:rowOff>219075</xdr:rowOff>
    </xdr:to>
    <xdr:pic macro="[11]!DesignIconClicked">
      <xdr:nvPicPr>
        <xdr:cNvPr id="6" name="BExUBK0YZ5VYFY8TTITJGJU9S06A" hidden="1"/>
        <xdr:cNvPicPr preferRelativeResize="1">
          <a:picLocks noChangeAspect="1"/>
        </xdr:cNvPicPr>
      </xdr:nvPicPr>
      <xdr:blipFill>
        <a:blip r:embed="rId2"/>
        <a:stretch>
          <a:fillRect/>
        </a:stretch>
      </xdr:blipFill>
      <xdr:spPr>
        <a:xfrm>
          <a:off x="4876800" y="4762500"/>
          <a:ext cx="47625" cy="76200"/>
        </a:xfrm>
        <a:prstGeom prst="rect">
          <a:avLst/>
        </a:prstGeom>
        <a:noFill/>
        <a:ln w="9525" cmpd="sng">
          <a:noFill/>
        </a:ln>
      </xdr:spPr>
    </xdr:pic>
    <xdr:clientData fPrintsWithSheet="0"/>
  </xdr:twoCellAnchor>
  <xdr:twoCellAnchor editAs="oneCell">
    <xdr:from>
      <xdr:col>5</xdr:col>
      <xdr:colOff>28575</xdr:colOff>
      <xdr:row>29</xdr:row>
      <xdr:rowOff>19050</xdr:rowOff>
    </xdr:from>
    <xdr:to>
      <xdr:col>5</xdr:col>
      <xdr:colOff>76200</xdr:colOff>
      <xdr:row>29</xdr:row>
      <xdr:rowOff>95250</xdr:rowOff>
    </xdr:to>
    <xdr:pic macro="[11]!DesignIconClicked">
      <xdr:nvPicPr>
        <xdr:cNvPr id="7" name="BExUEZCSSJ7RN4J18I2NUIQR2FZS" hidden="1"/>
        <xdr:cNvPicPr preferRelativeResize="1">
          <a:picLocks noChangeAspect="1"/>
        </xdr:cNvPicPr>
      </xdr:nvPicPr>
      <xdr:blipFill>
        <a:blip r:embed="rId1"/>
        <a:stretch>
          <a:fillRect/>
        </a:stretch>
      </xdr:blipFill>
      <xdr:spPr>
        <a:xfrm>
          <a:off x="8105775" y="4638675"/>
          <a:ext cx="47625" cy="76200"/>
        </a:xfrm>
        <a:prstGeom prst="rect">
          <a:avLst/>
        </a:prstGeom>
        <a:noFill/>
        <a:ln w="9525" cmpd="sng">
          <a:noFill/>
        </a:ln>
      </xdr:spPr>
    </xdr:pic>
    <xdr:clientData fPrintsWithSheet="0"/>
  </xdr:twoCellAnchor>
  <xdr:twoCellAnchor editAs="oneCell">
    <xdr:from>
      <xdr:col>5</xdr:col>
      <xdr:colOff>28575</xdr:colOff>
      <xdr:row>29</xdr:row>
      <xdr:rowOff>142875</xdr:rowOff>
    </xdr:from>
    <xdr:to>
      <xdr:col>5</xdr:col>
      <xdr:colOff>76200</xdr:colOff>
      <xdr:row>29</xdr:row>
      <xdr:rowOff>219075</xdr:rowOff>
    </xdr:to>
    <xdr:pic macro="[11]!DesignIconClicked">
      <xdr:nvPicPr>
        <xdr:cNvPr id="8" name="BExS3JDQWF7U3F5JTEVOE16ASIYK" hidden="1"/>
        <xdr:cNvPicPr preferRelativeResize="1">
          <a:picLocks noChangeAspect="1"/>
        </xdr:cNvPicPr>
      </xdr:nvPicPr>
      <xdr:blipFill>
        <a:blip r:embed="rId2"/>
        <a:stretch>
          <a:fillRect/>
        </a:stretch>
      </xdr:blipFill>
      <xdr:spPr>
        <a:xfrm>
          <a:off x="8105775" y="4762500"/>
          <a:ext cx="47625" cy="76200"/>
        </a:xfrm>
        <a:prstGeom prst="rect">
          <a:avLst/>
        </a:prstGeom>
        <a:noFill/>
        <a:ln w="9525" cmpd="sng">
          <a:noFill/>
        </a:ln>
      </xdr:spPr>
    </xdr:pic>
    <xdr:clientData fPrintsWithSheet="0"/>
  </xdr:twoCellAnchor>
  <xdr:twoCellAnchor>
    <xdr:from>
      <xdr:col>4</xdr:col>
      <xdr:colOff>28575</xdr:colOff>
      <xdr:row>29</xdr:row>
      <xdr:rowOff>9525</xdr:rowOff>
    </xdr:from>
    <xdr:to>
      <xdr:col>4</xdr:col>
      <xdr:colOff>76200</xdr:colOff>
      <xdr:row>29</xdr:row>
      <xdr:rowOff>57150</xdr:rowOff>
    </xdr:to>
    <xdr:pic macro="[11]!DesignIconClicked">
      <xdr:nvPicPr>
        <xdr:cNvPr id="9" name="BExISPHHR7MEKQVS6HZ8WOJC84ES" descr="SortAscending"/>
        <xdr:cNvPicPr preferRelativeResize="1">
          <a:picLocks noChangeAspect="1"/>
        </xdr:cNvPicPr>
      </xdr:nvPicPr>
      <xdr:blipFill>
        <a:blip r:embed="rId1"/>
        <a:stretch>
          <a:fillRect/>
        </a:stretch>
      </xdr:blipFill>
      <xdr:spPr>
        <a:xfrm>
          <a:off x="4886325" y="4629150"/>
          <a:ext cx="47625" cy="47625"/>
        </a:xfrm>
        <a:prstGeom prst="rect">
          <a:avLst/>
        </a:prstGeom>
        <a:noFill/>
        <a:ln w="9525" cmpd="sng">
          <a:noFill/>
        </a:ln>
      </xdr:spPr>
    </xdr:pic>
    <xdr:clientData fPrintsWithSheet="0"/>
  </xdr:twoCellAnchor>
  <xdr:twoCellAnchor>
    <xdr:from>
      <xdr:col>4</xdr:col>
      <xdr:colOff>28575</xdr:colOff>
      <xdr:row>29</xdr:row>
      <xdr:rowOff>85725</xdr:rowOff>
    </xdr:from>
    <xdr:to>
      <xdr:col>4</xdr:col>
      <xdr:colOff>76200</xdr:colOff>
      <xdr:row>29</xdr:row>
      <xdr:rowOff>133350</xdr:rowOff>
    </xdr:to>
    <xdr:pic macro="[11]!DesignIconClicked">
      <xdr:nvPicPr>
        <xdr:cNvPr id="10" name="BExOICX2O0ZTBBS3103FURZ13VQW" descr="SortDescending"/>
        <xdr:cNvPicPr preferRelativeResize="1">
          <a:picLocks noChangeAspect="1"/>
        </xdr:cNvPicPr>
      </xdr:nvPicPr>
      <xdr:blipFill>
        <a:blip r:embed="rId2"/>
        <a:stretch>
          <a:fillRect/>
        </a:stretch>
      </xdr:blipFill>
      <xdr:spPr>
        <a:xfrm>
          <a:off x="4886325" y="4705350"/>
          <a:ext cx="47625" cy="47625"/>
        </a:xfrm>
        <a:prstGeom prst="rect">
          <a:avLst/>
        </a:prstGeom>
        <a:noFill/>
        <a:ln w="9525" cmpd="sng">
          <a:noFill/>
        </a:ln>
      </xdr:spPr>
    </xdr:pic>
    <xdr:clientData/>
  </xdr:twoCellAnchor>
  <xdr:twoCellAnchor>
    <xdr:from>
      <xdr:col>5</xdr:col>
      <xdr:colOff>28575</xdr:colOff>
      <xdr:row>29</xdr:row>
      <xdr:rowOff>9525</xdr:rowOff>
    </xdr:from>
    <xdr:to>
      <xdr:col>5</xdr:col>
      <xdr:colOff>76200</xdr:colOff>
      <xdr:row>29</xdr:row>
      <xdr:rowOff>57150</xdr:rowOff>
    </xdr:to>
    <xdr:pic macro="[11]!DesignIconClicked">
      <xdr:nvPicPr>
        <xdr:cNvPr id="11" name="BEx7JRVWATVO2T1MZ61KU23VP88J" descr="SortAscending"/>
        <xdr:cNvPicPr preferRelativeResize="1">
          <a:picLocks noChangeAspect="1"/>
        </xdr:cNvPicPr>
      </xdr:nvPicPr>
      <xdr:blipFill>
        <a:blip r:embed="rId1"/>
        <a:stretch>
          <a:fillRect/>
        </a:stretch>
      </xdr:blipFill>
      <xdr:spPr>
        <a:xfrm>
          <a:off x="8105775" y="4629150"/>
          <a:ext cx="47625" cy="47625"/>
        </a:xfrm>
        <a:prstGeom prst="rect">
          <a:avLst/>
        </a:prstGeom>
        <a:noFill/>
        <a:ln w="9525" cmpd="sng">
          <a:noFill/>
        </a:ln>
      </xdr:spPr>
    </xdr:pic>
    <xdr:clientData fPrintsWithSheet="0"/>
  </xdr:twoCellAnchor>
  <xdr:twoCellAnchor>
    <xdr:from>
      <xdr:col>5</xdr:col>
      <xdr:colOff>28575</xdr:colOff>
      <xdr:row>29</xdr:row>
      <xdr:rowOff>85725</xdr:rowOff>
    </xdr:from>
    <xdr:to>
      <xdr:col>5</xdr:col>
      <xdr:colOff>76200</xdr:colOff>
      <xdr:row>29</xdr:row>
      <xdr:rowOff>133350</xdr:rowOff>
    </xdr:to>
    <xdr:pic macro="[11]!DesignIconClicked">
      <xdr:nvPicPr>
        <xdr:cNvPr id="12" name="BExGZ29QVTEV9MQ38OJMZU7XJUY6" descr="SortDescending"/>
        <xdr:cNvPicPr preferRelativeResize="1">
          <a:picLocks noChangeAspect="1"/>
        </xdr:cNvPicPr>
      </xdr:nvPicPr>
      <xdr:blipFill>
        <a:blip r:embed="rId2"/>
        <a:stretch>
          <a:fillRect/>
        </a:stretch>
      </xdr:blipFill>
      <xdr:spPr>
        <a:xfrm>
          <a:off x="8105775" y="4705350"/>
          <a:ext cx="47625" cy="47625"/>
        </a:xfrm>
        <a:prstGeom prst="rect">
          <a:avLst/>
        </a:prstGeom>
        <a:noFill/>
        <a:ln w="9525" cmpd="sng">
          <a:noFill/>
        </a:ln>
      </xdr:spPr>
    </xdr:pic>
    <xdr:clientData/>
  </xdr:twoCellAnchor>
  <xdr:twoCellAnchor>
    <xdr:from>
      <xdr:col>6</xdr:col>
      <xdr:colOff>28575</xdr:colOff>
      <xdr:row>29</xdr:row>
      <xdr:rowOff>9525</xdr:rowOff>
    </xdr:from>
    <xdr:to>
      <xdr:col>6</xdr:col>
      <xdr:colOff>76200</xdr:colOff>
      <xdr:row>29</xdr:row>
      <xdr:rowOff>57150</xdr:rowOff>
    </xdr:to>
    <xdr:pic macro="[11]!DesignIconClicked">
      <xdr:nvPicPr>
        <xdr:cNvPr id="13" name="BExXYIBM33WDQ6LSZADLX5CN60VV" descr="SortAscending"/>
        <xdr:cNvPicPr preferRelativeResize="1">
          <a:picLocks noChangeAspect="1"/>
        </xdr:cNvPicPr>
      </xdr:nvPicPr>
      <xdr:blipFill>
        <a:blip r:embed="rId1"/>
        <a:stretch>
          <a:fillRect/>
        </a:stretch>
      </xdr:blipFill>
      <xdr:spPr>
        <a:xfrm>
          <a:off x="8943975" y="4629150"/>
          <a:ext cx="47625" cy="47625"/>
        </a:xfrm>
        <a:prstGeom prst="rect">
          <a:avLst/>
        </a:prstGeom>
        <a:noFill/>
        <a:ln w="9525" cmpd="sng">
          <a:noFill/>
        </a:ln>
      </xdr:spPr>
    </xdr:pic>
    <xdr:clientData fPrintsWithSheet="0"/>
  </xdr:twoCellAnchor>
  <xdr:twoCellAnchor>
    <xdr:from>
      <xdr:col>6</xdr:col>
      <xdr:colOff>28575</xdr:colOff>
      <xdr:row>29</xdr:row>
      <xdr:rowOff>85725</xdr:rowOff>
    </xdr:from>
    <xdr:to>
      <xdr:col>6</xdr:col>
      <xdr:colOff>76200</xdr:colOff>
      <xdr:row>29</xdr:row>
      <xdr:rowOff>133350</xdr:rowOff>
    </xdr:to>
    <xdr:pic macro="[11]!DesignIconClicked">
      <xdr:nvPicPr>
        <xdr:cNvPr id="14" name="BEx5AK2ZVPV421I71HC1TM6EOWGE" descr="SortDescending"/>
        <xdr:cNvPicPr preferRelativeResize="1">
          <a:picLocks noChangeAspect="1"/>
        </xdr:cNvPicPr>
      </xdr:nvPicPr>
      <xdr:blipFill>
        <a:blip r:embed="rId2"/>
        <a:stretch>
          <a:fillRect/>
        </a:stretch>
      </xdr:blipFill>
      <xdr:spPr>
        <a:xfrm>
          <a:off x="8943975" y="4705350"/>
          <a:ext cx="47625" cy="47625"/>
        </a:xfrm>
        <a:prstGeom prst="rect">
          <a:avLst/>
        </a:prstGeom>
        <a:noFill/>
        <a:ln w="9525" cmpd="sng">
          <a:noFill/>
        </a:ln>
      </xdr:spPr>
    </xdr:pic>
    <xdr:clientData/>
  </xdr:twoCellAnchor>
  <xdr:twoCellAnchor>
    <xdr:from>
      <xdr:col>7</xdr:col>
      <xdr:colOff>19050</xdr:colOff>
      <xdr:row>29</xdr:row>
      <xdr:rowOff>9525</xdr:rowOff>
    </xdr:from>
    <xdr:to>
      <xdr:col>7</xdr:col>
      <xdr:colOff>66675</xdr:colOff>
      <xdr:row>29</xdr:row>
      <xdr:rowOff>57150</xdr:rowOff>
    </xdr:to>
    <xdr:pic macro="[11]!DesignIconClicked">
      <xdr:nvPicPr>
        <xdr:cNvPr id="15" name="BExGOVVZ937WVAO0WQVX1IDCJBE9" descr="SortAscending"/>
        <xdr:cNvPicPr preferRelativeResize="1">
          <a:picLocks noChangeAspect="1"/>
        </xdr:cNvPicPr>
      </xdr:nvPicPr>
      <xdr:blipFill>
        <a:blip r:embed="rId1"/>
        <a:stretch>
          <a:fillRect/>
        </a:stretch>
      </xdr:blipFill>
      <xdr:spPr>
        <a:xfrm>
          <a:off x="10515600" y="4629150"/>
          <a:ext cx="47625" cy="47625"/>
        </a:xfrm>
        <a:prstGeom prst="rect">
          <a:avLst/>
        </a:prstGeom>
        <a:noFill/>
        <a:ln w="9525" cmpd="sng">
          <a:noFill/>
        </a:ln>
      </xdr:spPr>
    </xdr:pic>
    <xdr:clientData fPrintsWithSheet="0"/>
  </xdr:twoCellAnchor>
  <xdr:twoCellAnchor>
    <xdr:from>
      <xdr:col>7</xdr:col>
      <xdr:colOff>19050</xdr:colOff>
      <xdr:row>29</xdr:row>
      <xdr:rowOff>85725</xdr:rowOff>
    </xdr:from>
    <xdr:to>
      <xdr:col>7</xdr:col>
      <xdr:colOff>66675</xdr:colOff>
      <xdr:row>29</xdr:row>
      <xdr:rowOff>133350</xdr:rowOff>
    </xdr:to>
    <xdr:pic macro="[11]!DesignIconClicked">
      <xdr:nvPicPr>
        <xdr:cNvPr id="16" name="BExTTFA1BRI8GYX21ZCDI61G4T4H" descr="SortDescending"/>
        <xdr:cNvPicPr preferRelativeResize="1">
          <a:picLocks noChangeAspect="1"/>
        </xdr:cNvPicPr>
      </xdr:nvPicPr>
      <xdr:blipFill>
        <a:blip r:embed="rId2"/>
        <a:stretch>
          <a:fillRect/>
        </a:stretch>
      </xdr:blipFill>
      <xdr:spPr>
        <a:xfrm>
          <a:off x="10515600" y="4705350"/>
          <a:ext cx="47625" cy="47625"/>
        </a:xfrm>
        <a:prstGeom prst="rect">
          <a:avLst/>
        </a:prstGeom>
        <a:noFill/>
        <a:ln w="9525" cmpd="sng">
          <a:noFill/>
        </a:ln>
      </xdr:spPr>
    </xdr:pic>
    <xdr:clientData/>
  </xdr:twoCellAnchor>
  <xdr:twoCellAnchor>
    <xdr:from>
      <xdr:col>8</xdr:col>
      <xdr:colOff>28575</xdr:colOff>
      <xdr:row>29</xdr:row>
      <xdr:rowOff>9525</xdr:rowOff>
    </xdr:from>
    <xdr:to>
      <xdr:col>8</xdr:col>
      <xdr:colOff>76200</xdr:colOff>
      <xdr:row>29</xdr:row>
      <xdr:rowOff>57150</xdr:rowOff>
    </xdr:to>
    <xdr:pic macro="[11]!DesignIconClicked">
      <xdr:nvPicPr>
        <xdr:cNvPr id="17" name="BExEQ4NN6DF1YQGIIPU89K8DEBXB" descr="SortAscending"/>
        <xdr:cNvPicPr preferRelativeResize="1">
          <a:picLocks noChangeAspect="1"/>
        </xdr:cNvPicPr>
      </xdr:nvPicPr>
      <xdr:blipFill>
        <a:blip r:embed="rId1"/>
        <a:stretch>
          <a:fillRect/>
        </a:stretch>
      </xdr:blipFill>
      <xdr:spPr>
        <a:xfrm>
          <a:off x="11201400" y="4629150"/>
          <a:ext cx="47625" cy="47625"/>
        </a:xfrm>
        <a:prstGeom prst="rect">
          <a:avLst/>
        </a:prstGeom>
        <a:noFill/>
        <a:ln w="9525" cmpd="sng">
          <a:noFill/>
        </a:ln>
      </xdr:spPr>
    </xdr:pic>
    <xdr:clientData fPrintsWithSheet="0"/>
  </xdr:twoCellAnchor>
  <xdr:twoCellAnchor>
    <xdr:from>
      <xdr:col>8</xdr:col>
      <xdr:colOff>28575</xdr:colOff>
      <xdr:row>29</xdr:row>
      <xdr:rowOff>85725</xdr:rowOff>
    </xdr:from>
    <xdr:to>
      <xdr:col>8</xdr:col>
      <xdr:colOff>76200</xdr:colOff>
      <xdr:row>29</xdr:row>
      <xdr:rowOff>133350</xdr:rowOff>
    </xdr:to>
    <xdr:pic macro="[11]!DesignIconClicked">
      <xdr:nvPicPr>
        <xdr:cNvPr id="18" name="BExQA0NT0FWV6FR3MREY4W0G9QVU" descr="SortDescending"/>
        <xdr:cNvPicPr preferRelativeResize="1">
          <a:picLocks noChangeAspect="1"/>
        </xdr:cNvPicPr>
      </xdr:nvPicPr>
      <xdr:blipFill>
        <a:blip r:embed="rId2"/>
        <a:stretch>
          <a:fillRect/>
        </a:stretch>
      </xdr:blipFill>
      <xdr:spPr>
        <a:xfrm>
          <a:off x="11201400" y="4705350"/>
          <a:ext cx="47625" cy="47625"/>
        </a:xfrm>
        <a:prstGeom prst="rect">
          <a:avLst/>
        </a:prstGeom>
        <a:noFill/>
        <a:ln w="9525" cmpd="sng">
          <a:noFill/>
        </a:ln>
      </xdr:spPr>
    </xdr:pic>
    <xdr:clientData/>
  </xdr:twoCellAnchor>
  <xdr:twoCellAnchor>
    <xdr:from>
      <xdr:col>9</xdr:col>
      <xdr:colOff>28575</xdr:colOff>
      <xdr:row>29</xdr:row>
      <xdr:rowOff>9525</xdr:rowOff>
    </xdr:from>
    <xdr:to>
      <xdr:col>9</xdr:col>
      <xdr:colOff>76200</xdr:colOff>
      <xdr:row>29</xdr:row>
      <xdr:rowOff>57150</xdr:rowOff>
    </xdr:to>
    <xdr:pic macro="[11]!DesignIconClicked">
      <xdr:nvPicPr>
        <xdr:cNvPr id="19" name="BExZW000SHHKE4S9YXGXY2KDADLD" descr="SortAscending"/>
        <xdr:cNvPicPr preferRelativeResize="1">
          <a:picLocks noChangeAspect="1"/>
        </xdr:cNvPicPr>
      </xdr:nvPicPr>
      <xdr:blipFill>
        <a:blip r:embed="rId1"/>
        <a:stretch>
          <a:fillRect/>
        </a:stretch>
      </xdr:blipFill>
      <xdr:spPr>
        <a:xfrm>
          <a:off x="11868150" y="4629150"/>
          <a:ext cx="47625" cy="47625"/>
        </a:xfrm>
        <a:prstGeom prst="rect">
          <a:avLst/>
        </a:prstGeom>
        <a:noFill/>
        <a:ln w="9525" cmpd="sng">
          <a:noFill/>
        </a:ln>
      </xdr:spPr>
    </xdr:pic>
    <xdr:clientData fPrintsWithSheet="0"/>
  </xdr:twoCellAnchor>
  <xdr:twoCellAnchor>
    <xdr:from>
      <xdr:col>9</xdr:col>
      <xdr:colOff>28575</xdr:colOff>
      <xdr:row>29</xdr:row>
      <xdr:rowOff>85725</xdr:rowOff>
    </xdr:from>
    <xdr:to>
      <xdr:col>9</xdr:col>
      <xdr:colOff>76200</xdr:colOff>
      <xdr:row>29</xdr:row>
      <xdr:rowOff>133350</xdr:rowOff>
    </xdr:to>
    <xdr:pic macro="[11]!DesignIconClicked">
      <xdr:nvPicPr>
        <xdr:cNvPr id="20" name="BEx3J4FRSFFQUH5JZ5IIXZGIGULV" descr="SortDescending"/>
        <xdr:cNvPicPr preferRelativeResize="1">
          <a:picLocks noChangeAspect="1"/>
        </xdr:cNvPicPr>
      </xdr:nvPicPr>
      <xdr:blipFill>
        <a:blip r:embed="rId2"/>
        <a:stretch>
          <a:fillRect/>
        </a:stretch>
      </xdr:blipFill>
      <xdr:spPr>
        <a:xfrm>
          <a:off x="11868150" y="4705350"/>
          <a:ext cx="47625" cy="47625"/>
        </a:xfrm>
        <a:prstGeom prst="rect">
          <a:avLst/>
        </a:prstGeom>
        <a:noFill/>
        <a:ln w="9525" cmpd="sng">
          <a:noFill/>
        </a:ln>
      </xdr:spPr>
    </xdr:pic>
    <xdr:clientData/>
  </xdr:twoCellAnchor>
  <xdr:twoCellAnchor>
    <xdr:from>
      <xdr:col>10</xdr:col>
      <xdr:colOff>28575</xdr:colOff>
      <xdr:row>29</xdr:row>
      <xdr:rowOff>9525</xdr:rowOff>
    </xdr:from>
    <xdr:to>
      <xdr:col>10</xdr:col>
      <xdr:colOff>76200</xdr:colOff>
      <xdr:row>29</xdr:row>
      <xdr:rowOff>57150</xdr:rowOff>
    </xdr:to>
    <xdr:pic macro="[11]!DesignIconClicked">
      <xdr:nvPicPr>
        <xdr:cNvPr id="21" name="BExGUM2XITRMH42Z5NT62CIER9VT" descr="SortAscending"/>
        <xdr:cNvPicPr preferRelativeResize="1">
          <a:picLocks noChangeAspect="1"/>
        </xdr:cNvPicPr>
      </xdr:nvPicPr>
      <xdr:blipFill>
        <a:blip r:embed="rId1"/>
        <a:stretch>
          <a:fillRect/>
        </a:stretch>
      </xdr:blipFill>
      <xdr:spPr>
        <a:xfrm>
          <a:off x="13277850" y="4629150"/>
          <a:ext cx="47625" cy="47625"/>
        </a:xfrm>
        <a:prstGeom prst="rect">
          <a:avLst/>
        </a:prstGeom>
        <a:noFill/>
        <a:ln w="9525" cmpd="sng">
          <a:noFill/>
        </a:ln>
      </xdr:spPr>
    </xdr:pic>
    <xdr:clientData fPrintsWithSheet="0"/>
  </xdr:twoCellAnchor>
  <xdr:twoCellAnchor>
    <xdr:from>
      <xdr:col>10</xdr:col>
      <xdr:colOff>28575</xdr:colOff>
      <xdr:row>29</xdr:row>
      <xdr:rowOff>85725</xdr:rowOff>
    </xdr:from>
    <xdr:to>
      <xdr:col>10</xdr:col>
      <xdr:colOff>76200</xdr:colOff>
      <xdr:row>29</xdr:row>
      <xdr:rowOff>133350</xdr:rowOff>
    </xdr:to>
    <xdr:pic macro="[11]!DesignIconClicked">
      <xdr:nvPicPr>
        <xdr:cNvPr id="22" name="BExCXJ77UUI5LLF6RXLSTWYT110H" descr="SortDescending"/>
        <xdr:cNvPicPr preferRelativeResize="1">
          <a:picLocks noChangeAspect="1"/>
        </xdr:cNvPicPr>
      </xdr:nvPicPr>
      <xdr:blipFill>
        <a:blip r:embed="rId2"/>
        <a:stretch>
          <a:fillRect/>
        </a:stretch>
      </xdr:blipFill>
      <xdr:spPr>
        <a:xfrm>
          <a:off x="13277850" y="4705350"/>
          <a:ext cx="47625" cy="47625"/>
        </a:xfrm>
        <a:prstGeom prst="rect">
          <a:avLst/>
        </a:prstGeom>
        <a:noFill/>
        <a:ln w="9525" cmpd="sng">
          <a:noFill/>
        </a:ln>
      </xdr:spPr>
    </xdr:pic>
    <xdr:clientData/>
  </xdr:twoCellAnchor>
  <xdr:twoCellAnchor>
    <xdr:from>
      <xdr:col>11</xdr:col>
      <xdr:colOff>28575</xdr:colOff>
      <xdr:row>29</xdr:row>
      <xdr:rowOff>9525</xdr:rowOff>
    </xdr:from>
    <xdr:to>
      <xdr:col>11</xdr:col>
      <xdr:colOff>76200</xdr:colOff>
      <xdr:row>29</xdr:row>
      <xdr:rowOff>57150</xdr:rowOff>
    </xdr:to>
    <xdr:pic macro="[11]!DesignIconClicked">
      <xdr:nvPicPr>
        <xdr:cNvPr id="23" name="BExXLHAFTIGUDXBTJRQ7G6L2DXH5" descr="SortAscending"/>
        <xdr:cNvPicPr preferRelativeResize="1">
          <a:picLocks noChangeAspect="1"/>
        </xdr:cNvPicPr>
      </xdr:nvPicPr>
      <xdr:blipFill>
        <a:blip r:embed="rId1"/>
        <a:stretch>
          <a:fillRect/>
        </a:stretch>
      </xdr:blipFill>
      <xdr:spPr>
        <a:xfrm>
          <a:off x="13887450" y="4629150"/>
          <a:ext cx="47625" cy="47625"/>
        </a:xfrm>
        <a:prstGeom prst="rect">
          <a:avLst/>
        </a:prstGeom>
        <a:noFill/>
        <a:ln w="9525" cmpd="sng">
          <a:noFill/>
        </a:ln>
      </xdr:spPr>
    </xdr:pic>
    <xdr:clientData fPrintsWithSheet="0"/>
  </xdr:twoCellAnchor>
  <xdr:twoCellAnchor>
    <xdr:from>
      <xdr:col>11</xdr:col>
      <xdr:colOff>28575</xdr:colOff>
      <xdr:row>29</xdr:row>
      <xdr:rowOff>85725</xdr:rowOff>
    </xdr:from>
    <xdr:to>
      <xdr:col>11</xdr:col>
      <xdr:colOff>76200</xdr:colOff>
      <xdr:row>29</xdr:row>
      <xdr:rowOff>133350</xdr:rowOff>
    </xdr:to>
    <xdr:pic macro="[11]!DesignIconClicked">
      <xdr:nvPicPr>
        <xdr:cNvPr id="24" name="BExXWIP1RJ44104N1ZAKQH9CCTHO" descr="SortDescending"/>
        <xdr:cNvPicPr preferRelativeResize="1">
          <a:picLocks noChangeAspect="1"/>
        </xdr:cNvPicPr>
      </xdr:nvPicPr>
      <xdr:blipFill>
        <a:blip r:embed="rId2"/>
        <a:stretch>
          <a:fillRect/>
        </a:stretch>
      </xdr:blipFill>
      <xdr:spPr>
        <a:xfrm>
          <a:off x="13887450" y="4705350"/>
          <a:ext cx="47625" cy="47625"/>
        </a:xfrm>
        <a:prstGeom prst="rect">
          <a:avLst/>
        </a:prstGeom>
        <a:noFill/>
        <a:ln w="9525" cmpd="sng">
          <a:noFill/>
        </a:ln>
      </xdr:spPr>
    </xdr:pic>
    <xdr:clientData/>
  </xdr:twoCellAnchor>
  <xdr:twoCellAnchor>
    <xdr:from>
      <xdr:col>12</xdr:col>
      <xdr:colOff>28575</xdr:colOff>
      <xdr:row>29</xdr:row>
      <xdr:rowOff>9525</xdr:rowOff>
    </xdr:from>
    <xdr:to>
      <xdr:col>12</xdr:col>
      <xdr:colOff>76200</xdr:colOff>
      <xdr:row>29</xdr:row>
      <xdr:rowOff>57150</xdr:rowOff>
    </xdr:to>
    <xdr:pic macro="[11]!DesignIconClicked">
      <xdr:nvPicPr>
        <xdr:cNvPr id="25" name="BExXWW6L9FDZ4ISTZRWXRHVP0UPV" descr="SortAscending"/>
        <xdr:cNvPicPr preferRelativeResize="1">
          <a:picLocks noChangeAspect="1"/>
        </xdr:cNvPicPr>
      </xdr:nvPicPr>
      <xdr:blipFill>
        <a:blip r:embed="rId1"/>
        <a:stretch>
          <a:fillRect/>
        </a:stretch>
      </xdr:blipFill>
      <xdr:spPr>
        <a:xfrm>
          <a:off x="14563725" y="4629150"/>
          <a:ext cx="47625" cy="47625"/>
        </a:xfrm>
        <a:prstGeom prst="rect">
          <a:avLst/>
        </a:prstGeom>
        <a:noFill/>
        <a:ln w="9525" cmpd="sng">
          <a:noFill/>
        </a:ln>
      </xdr:spPr>
    </xdr:pic>
    <xdr:clientData fPrintsWithSheet="0"/>
  </xdr:twoCellAnchor>
  <xdr:twoCellAnchor>
    <xdr:from>
      <xdr:col>12</xdr:col>
      <xdr:colOff>28575</xdr:colOff>
      <xdr:row>29</xdr:row>
      <xdr:rowOff>85725</xdr:rowOff>
    </xdr:from>
    <xdr:to>
      <xdr:col>12</xdr:col>
      <xdr:colOff>76200</xdr:colOff>
      <xdr:row>29</xdr:row>
      <xdr:rowOff>133350</xdr:rowOff>
    </xdr:to>
    <xdr:pic macro="[11]!DesignIconClicked">
      <xdr:nvPicPr>
        <xdr:cNvPr id="26" name="BEx7I55ANW5ZZKZPKTLZ93MZDA8H" descr="SortDescending"/>
        <xdr:cNvPicPr preferRelativeResize="1">
          <a:picLocks noChangeAspect="1"/>
        </xdr:cNvPicPr>
      </xdr:nvPicPr>
      <xdr:blipFill>
        <a:blip r:embed="rId2"/>
        <a:stretch>
          <a:fillRect/>
        </a:stretch>
      </xdr:blipFill>
      <xdr:spPr>
        <a:xfrm>
          <a:off x="14563725" y="4705350"/>
          <a:ext cx="47625" cy="47625"/>
        </a:xfrm>
        <a:prstGeom prst="rect">
          <a:avLst/>
        </a:prstGeom>
        <a:noFill/>
        <a:ln w="9525" cmpd="sng">
          <a:noFill/>
        </a:ln>
      </xdr:spPr>
    </xdr:pic>
    <xdr:clientData/>
  </xdr:twoCellAnchor>
  <xdr:twoCellAnchor>
    <xdr:from>
      <xdr:col>13</xdr:col>
      <xdr:colOff>28575</xdr:colOff>
      <xdr:row>29</xdr:row>
      <xdr:rowOff>9525</xdr:rowOff>
    </xdr:from>
    <xdr:to>
      <xdr:col>13</xdr:col>
      <xdr:colOff>76200</xdr:colOff>
      <xdr:row>29</xdr:row>
      <xdr:rowOff>57150</xdr:rowOff>
    </xdr:to>
    <xdr:pic macro="[11]!DesignIconClicked">
      <xdr:nvPicPr>
        <xdr:cNvPr id="27" name="BEx1NVJ296ZBT2E977KONW573PTW" descr="SortAscending"/>
        <xdr:cNvPicPr preferRelativeResize="1">
          <a:picLocks noChangeAspect="1"/>
        </xdr:cNvPicPr>
      </xdr:nvPicPr>
      <xdr:blipFill>
        <a:blip r:embed="rId1"/>
        <a:stretch>
          <a:fillRect/>
        </a:stretch>
      </xdr:blipFill>
      <xdr:spPr>
        <a:xfrm>
          <a:off x="15182850" y="4629150"/>
          <a:ext cx="47625" cy="47625"/>
        </a:xfrm>
        <a:prstGeom prst="rect">
          <a:avLst/>
        </a:prstGeom>
        <a:noFill/>
        <a:ln w="9525" cmpd="sng">
          <a:noFill/>
        </a:ln>
      </xdr:spPr>
    </xdr:pic>
    <xdr:clientData fPrintsWithSheet="0"/>
  </xdr:twoCellAnchor>
  <xdr:twoCellAnchor>
    <xdr:from>
      <xdr:col>13</xdr:col>
      <xdr:colOff>28575</xdr:colOff>
      <xdr:row>29</xdr:row>
      <xdr:rowOff>85725</xdr:rowOff>
    </xdr:from>
    <xdr:to>
      <xdr:col>13</xdr:col>
      <xdr:colOff>76200</xdr:colOff>
      <xdr:row>29</xdr:row>
      <xdr:rowOff>133350</xdr:rowOff>
    </xdr:to>
    <xdr:pic macro="[11]!DesignIconClicked">
      <xdr:nvPicPr>
        <xdr:cNvPr id="28" name="BExVTG7UY42N7JPHEZGCKE3E3DAV" descr="SortDescending"/>
        <xdr:cNvPicPr preferRelativeResize="1">
          <a:picLocks noChangeAspect="1"/>
        </xdr:cNvPicPr>
      </xdr:nvPicPr>
      <xdr:blipFill>
        <a:blip r:embed="rId2"/>
        <a:stretch>
          <a:fillRect/>
        </a:stretch>
      </xdr:blipFill>
      <xdr:spPr>
        <a:xfrm>
          <a:off x="15182850" y="4705350"/>
          <a:ext cx="47625" cy="47625"/>
        </a:xfrm>
        <a:prstGeom prst="rect">
          <a:avLst/>
        </a:prstGeom>
        <a:noFill/>
        <a:ln w="9525" cmpd="sng">
          <a:noFill/>
        </a:ln>
      </xdr:spPr>
    </xdr:pic>
    <xdr:clientData/>
  </xdr:twoCellAnchor>
  <xdr:twoCellAnchor>
    <xdr:from>
      <xdr:col>14</xdr:col>
      <xdr:colOff>19050</xdr:colOff>
      <xdr:row>29</xdr:row>
      <xdr:rowOff>9525</xdr:rowOff>
    </xdr:from>
    <xdr:to>
      <xdr:col>14</xdr:col>
      <xdr:colOff>66675</xdr:colOff>
      <xdr:row>29</xdr:row>
      <xdr:rowOff>57150</xdr:rowOff>
    </xdr:to>
    <xdr:pic macro="[11]!DesignIconClicked">
      <xdr:nvPicPr>
        <xdr:cNvPr id="29" name="BExBANSETATZISD0WVYPPJIFGAJ3" descr="SortAscending"/>
        <xdr:cNvPicPr preferRelativeResize="1">
          <a:picLocks noChangeAspect="1"/>
        </xdr:cNvPicPr>
      </xdr:nvPicPr>
      <xdr:blipFill>
        <a:blip r:embed="rId1"/>
        <a:stretch>
          <a:fillRect/>
        </a:stretch>
      </xdr:blipFill>
      <xdr:spPr>
        <a:xfrm>
          <a:off x="15782925" y="4629150"/>
          <a:ext cx="47625" cy="47625"/>
        </a:xfrm>
        <a:prstGeom prst="rect">
          <a:avLst/>
        </a:prstGeom>
        <a:noFill/>
        <a:ln w="9525" cmpd="sng">
          <a:noFill/>
        </a:ln>
      </xdr:spPr>
    </xdr:pic>
    <xdr:clientData fPrintsWithSheet="0"/>
  </xdr:twoCellAnchor>
  <xdr:twoCellAnchor>
    <xdr:from>
      <xdr:col>14</xdr:col>
      <xdr:colOff>19050</xdr:colOff>
      <xdr:row>29</xdr:row>
      <xdr:rowOff>85725</xdr:rowOff>
    </xdr:from>
    <xdr:to>
      <xdr:col>14</xdr:col>
      <xdr:colOff>66675</xdr:colOff>
      <xdr:row>29</xdr:row>
      <xdr:rowOff>133350</xdr:rowOff>
    </xdr:to>
    <xdr:pic macro="[11]!DesignIconClicked">
      <xdr:nvPicPr>
        <xdr:cNvPr id="30" name="BExTXNJ1A2478VTW1KPP6YSHHWQH" descr="SortDescending"/>
        <xdr:cNvPicPr preferRelativeResize="1">
          <a:picLocks noChangeAspect="1"/>
        </xdr:cNvPicPr>
      </xdr:nvPicPr>
      <xdr:blipFill>
        <a:blip r:embed="rId2"/>
        <a:stretch>
          <a:fillRect/>
        </a:stretch>
      </xdr:blipFill>
      <xdr:spPr>
        <a:xfrm>
          <a:off x="15782925" y="4705350"/>
          <a:ext cx="47625" cy="47625"/>
        </a:xfrm>
        <a:prstGeom prst="rect">
          <a:avLst/>
        </a:prstGeom>
        <a:noFill/>
        <a:ln w="9525" cmpd="sng">
          <a:noFill/>
        </a:ln>
      </xdr:spPr>
    </xdr:pic>
    <xdr:clientData/>
  </xdr:twoCellAnchor>
  <xdr:twoCellAnchor>
    <xdr:from>
      <xdr:col>15</xdr:col>
      <xdr:colOff>28575</xdr:colOff>
      <xdr:row>29</xdr:row>
      <xdr:rowOff>9525</xdr:rowOff>
    </xdr:from>
    <xdr:to>
      <xdr:col>15</xdr:col>
      <xdr:colOff>76200</xdr:colOff>
      <xdr:row>29</xdr:row>
      <xdr:rowOff>57150</xdr:rowOff>
    </xdr:to>
    <xdr:pic macro="[11]!DesignIconClicked">
      <xdr:nvPicPr>
        <xdr:cNvPr id="31" name="BExMRBNS7HGAJ8FTMRYMTR83S62I" descr="SortAscending"/>
        <xdr:cNvPicPr preferRelativeResize="1">
          <a:picLocks noChangeAspect="1"/>
        </xdr:cNvPicPr>
      </xdr:nvPicPr>
      <xdr:blipFill>
        <a:blip r:embed="rId1"/>
        <a:stretch>
          <a:fillRect/>
        </a:stretch>
      </xdr:blipFill>
      <xdr:spPr>
        <a:xfrm>
          <a:off x="16402050" y="4629150"/>
          <a:ext cx="47625" cy="47625"/>
        </a:xfrm>
        <a:prstGeom prst="rect">
          <a:avLst/>
        </a:prstGeom>
        <a:noFill/>
        <a:ln w="9525" cmpd="sng">
          <a:noFill/>
        </a:ln>
      </xdr:spPr>
    </xdr:pic>
    <xdr:clientData fPrintsWithSheet="0"/>
  </xdr:twoCellAnchor>
  <xdr:twoCellAnchor>
    <xdr:from>
      <xdr:col>15</xdr:col>
      <xdr:colOff>28575</xdr:colOff>
      <xdr:row>29</xdr:row>
      <xdr:rowOff>85725</xdr:rowOff>
    </xdr:from>
    <xdr:to>
      <xdr:col>15</xdr:col>
      <xdr:colOff>76200</xdr:colOff>
      <xdr:row>29</xdr:row>
      <xdr:rowOff>133350</xdr:rowOff>
    </xdr:to>
    <xdr:pic macro="[11]!DesignIconClicked">
      <xdr:nvPicPr>
        <xdr:cNvPr id="32" name="BExXR28OCJ1PD9R2DHUSOPMVM9J2" descr="SortDescending"/>
        <xdr:cNvPicPr preferRelativeResize="1">
          <a:picLocks noChangeAspect="1"/>
        </xdr:cNvPicPr>
      </xdr:nvPicPr>
      <xdr:blipFill>
        <a:blip r:embed="rId2"/>
        <a:stretch>
          <a:fillRect/>
        </a:stretch>
      </xdr:blipFill>
      <xdr:spPr>
        <a:xfrm>
          <a:off x="16402050" y="4705350"/>
          <a:ext cx="47625" cy="47625"/>
        </a:xfrm>
        <a:prstGeom prst="rect">
          <a:avLst/>
        </a:prstGeom>
        <a:noFill/>
        <a:ln w="9525" cmpd="sng">
          <a:noFill/>
        </a:ln>
      </xdr:spPr>
    </xdr:pic>
    <xdr:clientData/>
  </xdr:twoCellAnchor>
  <xdr:twoCellAnchor>
    <xdr:from>
      <xdr:col>16</xdr:col>
      <xdr:colOff>28575</xdr:colOff>
      <xdr:row>29</xdr:row>
      <xdr:rowOff>9525</xdr:rowOff>
    </xdr:from>
    <xdr:to>
      <xdr:col>16</xdr:col>
      <xdr:colOff>76200</xdr:colOff>
      <xdr:row>29</xdr:row>
      <xdr:rowOff>57150</xdr:rowOff>
    </xdr:to>
    <xdr:pic macro="[11]!DesignIconClicked">
      <xdr:nvPicPr>
        <xdr:cNvPr id="33" name="BExMRE24OW1KEYHOGMZFRWD4G0T0" descr="SortAscending"/>
        <xdr:cNvPicPr preferRelativeResize="1">
          <a:picLocks noChangeAspect="1"/>
        </xdr:cNvPicPr>
      </xdr:nvPicPr>
      <xdr:blipFill>
        <a:blip r:embed="rId1"/>
        <a:stretch>
          <a:fillRect/>
        </a:stretch>
      </xdr:blipFill>
      <xdr:spPr>
        <a:xfrm>
          <a:off x="17011650" y="4629150"/>
          <a:ext cx="47625" cy="47625"/>
        </a:xfrm>
        <a:prstGeom prst="rect">
          <a:avLst/>
        </a:prstGeom>
        <a:noFill/>
        <a:ln w="9525" cmpd="sng">
          <a:noFill/>
        </a:ln>
      </xdr:spPr>
    </xdr:pic>
    <xdr:clientData fPrintsWithSheet="0"/>
  </xdr:twoCellAnchor>
  <xdr:twoCellAnchor>
    <xdr:from>
      <xdr:col>16</xdr:col>
      <xdr:colOff>28575</xdr:colOff>
      <xdr:row>29</xdr:row>
      <xdr:rowOff>85725</xdr:rowOff>
    </xdr:from>
    <xdr:to>
      <xdr:col>16</xdr:col>
      <xdr:colOff>76200</xdr:colOff>
      <xdr:row>29</xdr:row>
      <xdr:rowOff>133350</xdr:rowOff>
    </xdr:to>
    <xdr:pic macro="[11]!DesignIconClicked">
      <xdr:nvPicPr>
        <xdr:cNvPr id="34" name="BEx7BP0Z6LG50G74EEA80C2GMCGE" descr="SortDescending"/>
        <xdr:cNvPicPr preferRelativeResize="1">
          <a:picLocks noChangeAspect="1"/>
        </xdr:cNvPicPr>
      </xdr:nvPicPr>
      <xdr:blipFill>
        <a:blip r:embed="rId2"/>
        <a:stretch>
          <a:fillRect/>
        </a:stretch>
      </xdr:blipFill>
      <xdr:spPr>
        <a:xfrm>
          <a:off x="17011650" y="4705350"/>
          <a:ext cx="47625" cy="47625"/>
        </a:xfrm>
        <a:prstGeom prst="rect">
          <a:avLst/>
        </a:prstGeom>
        <a:noFill/>
        <a:ln w="9525" cmpd="sng">
          <a:noFill/>
        </a:ln>
      </xdr:spPr>
    </xdr:pic>
    <xdr:clientData/>
  </xdr:twoCellAnchor>
  <xdr:twoCellAnchor>
    <xdr:from>
      <xdr:col>17</xdr:col>
      <xdr:colOff>28575</xdr:colOff>
      <xdr:row>29</xdr:row>
      <xdr:rowOff>9525</xdr:rowOff>
    </xdr:from>
    <xdr:to>
      <xdr:col>17</xdr:col>
      <xdr:colOff>76200</xdr:colOff>
      <xdr:row>29</xdr:row>
      <xdr:rowOff>57150</xdr:rowOff>
    </xdr:to>
    <xdr:pic macro="[11]!DesignIconClicked">
      <xdr:nvPicPr>
        <xdr:cNvPr id="35" name="BEx75KASMKOI0Y1VEA6MU5SI1B4A" descr="SortAscending"/>
        <xdr:cNvPicPr preferRelativeResize="1">
          <a:picLocks noChangeAspect="1"/>
        </xdr:cNvPicPr>
      </xdr:nvPicPr>
      <xdr:blipFill>
        <a:blip r:embed="rId1"/>
        <a:stretch>
          <a:fillRect/>
        </a:stretch>
      </xdr:blipFill>
      <xdr:spPr>
        <a:xfrm>
          <a:off x="17621250" y="4629150"/>
          <a:ext cx="47625" cy="47625"/>
        </a:xfrm>
        <a:prstGeom prst="rect">
          <a:avLst/>
        </a:prstGeom>
        <a:noFill/>
        <a:ln w="9525" cmpd="sng">
          <a:noFill/>
        </a:ln>
      </xdr:spPr>
    </xdr:pic>
    <xdr:clientData fPrintsWithSheet="0"/>
  </xdr:twoCellAnchor>
  <xdr:twoCellAnchor>
    <xdr:from>
      <xdr:col>17</xdr:col>
      <xdr:colOff>28575</xdr:colOff>
      <xdr:row>29</xdr:row>
      <xdr:rowOff>85725</xdr:rowOff>
    </xdr:from>
    <xdr:to>
      <xdr:col>17</xdr:col>
      <xdr:colOff>76200</xdr:colOff>
      <xdr:row>29</xdr:row>
      <xdr:rowOff>133350</xdr:rowOff>
    </xdr:to>
    <xdr:pic macro="[11]!DesignIconClicked">
      <xdr:nvPicPr>
        <xdr:cNvPr id="36" name="BExQ91W6YE9MD5MRBQ094XJQAEZX" descr="SortDescending"/>
        <xdr:cNvPicPr preferRelativeResize="1">
          <a:picLocks noChangeAspect="1"/>
        </xdr:cNvPicPr>
      </xdr:nvPicPr>
      <xdr:blipFill>
        <a:blip r:embed="rId2"/>
        <a:stretch>
          <a:fillRect/>
        </a:stretch>
      </xdr:blipFill>
      <xdr:spPr>
        <a:xfrm>
          <a:off x="17621250" y="4705350"/>
          <a:ext cx="47625" cy="47625"/>
        </a:xfrm>
        <a:prstGeom prst="rect">
          <a:avLst/>
        </a:prstGeom>
        <a:noFill/>
        <a:ln w="9525" cmpd="sng">
          <a:noFill/>
        </a:ln>
      </xdr:spPr>
    </xdr:pic>
    <xdr:clientData/>
  </xdr:twoCellAnchor>
  <xdr:twoCellAnchor>
    <xdr:from>
      <xdr:col>4</xdr:col>
      <xdr:colOff>28575</xdr:colOff>
      <xdr:row>29</xdr:row>
      <xdr:rowOff>9525</xdr:rowOff>
    </xdr:from>
    <xdr:to>
      <xdr:col>4</xdr:col>
      <xdr:colOff>76200</xdr:colOff>
      <xdr:row>29</xdr:row>
      <xdr:rowOff>57150</xdr:rowOff>
    </xdr:to>
    <xdr:pic macro="[11]!DesignIconClicked">
      <xdr:nvPicPr>
        <xdr:cNvPr id="37" name="BExS8ZOF8VWX8IST0OORVW6CRWFK" descr="SortAscending"/>
        <xdr:cNvPicPr preferRelativeResize="1">
          <a:picLocks noChangeAspect="1"/>
        </xdr:cNvPicPr>
      </xdr:nvPicPr>
      <xdr:blipFill>
        <a:blip r:embed="rId1"/>
        <a:stretch>
          <a:fillRect/>
        </a:stretch>
      </xdr:blipFill>
      <xdr:spPr>
        <a:xfrm>
          <a:off x="4886325" y="4629150"/>
          <a:ext cx="47625" cy="47625"/>
        </a:xfrm>
        <a:prstGeom prst="rect">
          <a:avLst/>
        </a:prstGeom>
        <a:noFill/>
        <a:ln w="9525" cmpd="sng">
          <a:noFill/>
        </a:ln>
      </xdr:spPr>
    </xdr:pic>
    <xdr:clientData fPrintsWithSheet="0"/>
  </xdr:twoCellAnchor>
  <xdr:twoCellAnchor>
    <xdr:from>
      <xdr:col>4</xdr:col>
      <xdr:colOff>28575</xdr:colOff>
      <xdr:row>29</xdr:row>
      <xdr:rowOff>85725</xdr:rowOff>
    </xdr:from>
    <xdr:to>
      <xdr:col>4</xdr:col>
      <xdr:colOff>76200</xdr:colOff>
      <xdr:row>29</xdr:row>
      <xdr:rowOff>133350</xdr:rowOff>
    </xdr:to>
    <xdr:pic macro="[11]!DesignIconClicked">
      <xdr:nvPicPr>
        <xdr:cNvPr id="38" name="BExZZJYUWMY99UFDONX33WGZQOC9" descr="SortDescending"/>
        <xdr:cNvPicPr preferRelativeResize="1">
          <a:picLocks noChangeAspect="1"/>
        </xdr:cNvPicPr>
      </xdr:nvPicPr>
      <xdr:blipFill>
        <a:blip r:embed="rId2"/>
        <a:stretch>
          <a:fillRect/>
        </a:stretch>
      </xdr:blipFill>
      <xdr:spPr>
        <a:xfrm>
          <a:off x="4886325" y="4705350"/>
          <a:ext cx="47625" cy="47625"/>
        </a:xfrm>
        <a:prstGeom prst="rect">
          <a:avLst/>
        </a:prstGeom>
        <a:noFill/>
        <a:ln w="9525" cmpd="sng">
          <a:noFill/>
        </a:ln>
      </xdr:spPr>
    </xdr:pic>
    <xdr:clientData/>
  </xdr:twoCellAnchor>
  <xdr:twoCellAnchor>
    <xdr:from>
      <xdr:col>5</xdr:col>
      <xdr:colOff>28575</xdr:colOff>
      <xdr:row>29</xdr:row>
      <xdr:rowOff>9525</xdr:rowOff>
    </xdr:from>
    <xdr:to>
      <xdr:col>5</xdr:col>
      <xdr:colOff>76200</xdr:colOff>
      <xdr:row>29</xdr:row>
      <xdr:rowOff>57150</xdr:rowOff>
    </xdr:to>
    <xdr:pic macro="[11]!DesignIconClicked">
      <xdr:nvPicPr>
        <xdr:cNvPr id="39" name="BExBDOVNKLF5J39ZJADIY7LDN33U" descr="SortAscending"/>
        <xdr:cNvPicPr preferRelativeResize="1">
          <a:picLocks noChangeAspect="1"/>
        </xdr:cNvPicPr>
      </xdr:nvPicPr>
      <xdr:blipFill>
        <a:blip r:embed="rId1"/>
        <a:stretch>
          <a:fillRect/>
        </a:stretch>
      </xdr:blipFill>
      <xdr:spPr>
        <a:xfrm>
          <a:off x="8105775" y="4629150"/>
          <a:ext cx="47625" cy="47625"/>
        </a:xfrm>
        <a:prstGeom prst="rect">
          <a:avLst/>
        </a:prstGeom>
        <a:noFill/>
        <a:ln w="9525" cmpd="sng">
          <a:noFill/>
        </a:ln>
      </xdr:spPr>
    </xdr:pic>
    <xdr:clientData fPrintsWithSheet="0"/>
  </xdr:twoCellAnchor>
  <xdr:twoCellAnchor>
    <xdr:from>
      <xdr:col>5</xdr:col>
      <xdr:colOff>28575</xdr:colOff>
      <xdr:row>29</xdr:row>
      <xdr:rowOff>85725</xdr:rowOff>
    </xdr:from>
    <xdr:to>
      <xdr:col>5</xdr:col>
      <xdr:colOff>76200</xdr:colOff>
      <xdr:row>29</xdr:row>
      <xdr:rowOff>133350</xdr:rowOff>
    </xdr:to>
    <xdr:pic macro="[11]!DesignIconClicked">
      <xdr:nvPicPr>
        <xdr:cNvPr id="40" name="BExW8WB5PC6DH8OS0RER4Q7SR376" descr="SortDescending"/>
        <xdr:cNvPicPr preferRelativeResize="1">
          <a:picLocks noChangeAspect="1"/>
        </xdr:cNvPicPr>
      </xdr:nvPicPr>
      <xdr:blipFill>
        <a:blip r:embed="rId2"/>
        <a:stretch>
          <a:fillRect/>
        </a:stretch>
      </xdr:blipFill>
      <xdr:spPr>
        <a:xfrm>
          <a:off x="8105775" y="4705350"/>
          <a:ext cx="47625" cy="47625"/>
        </a:xfrm>
        <a:prstGeom prst="rect">
          <a:avLst/>
        </a:prstGeom>
        <a:noFill/>
        <a:ln w="9525" cmpd="sng">
          <a:noFill/>
        </a:ln>
      </xdr:spPr>
    </xdr:pic>
    <xdr:clientData/>
  </xdr:twoCellAnchor>
  <xdr:twoCellAnchor>
    <xdr:from>
      <xdr:col>6</xdr:col>
      <xdr:colOff>28575</xdr:colOff>
      <xdr:row>29</xdr:row>
      <xdr:rowOff>9525</xdr:rowOff>
    </xdr:from>
    <xdr:to>
      <xdr:col>6</xdr:col>
      <xdr:colOff>76200</xdr:colOff>
      <xdr:row>29</xdr:row>
      <xdr:rowOff>57150</xdr:rowOff>
    </xdr:to>
    <xdr:pic macro="[11]!DesignIconClicked">
      <xdr:nvPicPr>
        <xdr:cNvPr id="41" name="BExBCDZ5V7UJMJV406T0DMUJFQSB" descr="SortAscending"/>
        <xdr:cNvPicPr preferRelativeResize="1">
          <a:picLocks noChangeAspect="1"/>
        </xdr:cNvPicPr>
      </xdr:nvPicPr>
      <xdr:blipFill>
        <a:blip r:embed="rId1"/>
        <a:stretch>
          <a:fillRect/>
        </a:stretch>
      </xdr:blipFill>
      <xdr:spPr>
        <a:xfrm>
          <a:off x="8943975" y="4629150"/>
          <a:ext cx="47625" cy="47625"/>
        </a:xfrm>
        <a:prstGeom prst="rect">
          <a:avLst/>
        </a:prstGeom>
        <a:noFill/>
        <a:ln w="9525" cmpd="sng">
          <a:noFill/>
        </a:ln>
      </xdr:spPr>
    </xdr:pic>
    <xdr:clientData fPrintsWithSheet="0"/>
  </xdr:twoCellAnchor>
  <xdr:twoCellAnchor>
    <xdr:from>
      <xdr:col>6</xdr:col>
      <xdr:colOff>28575</xdr:colOff>
      <xdr:row>29</xdr:row>
      <xdr:rowOff>85725</xdr:rowOff>
    </xdr:from>
    <xdr:to>
      <xdr:col>6</xdr:col>
      <xdr:colOff>76200</xdr:colOff>
      <xdr:row>29</xdr:row>
      <xdr:rowOff>133350</xdr:rowOff>
    </xdr:to>
    <xdr:pic macro="[11]!DesignIconClicked">
      <xdr:nvPicPr>
        <xdr:cNvPr id="42" name="BExD0V2WW2FKSO74JDOXYXO0CQAK" descr="SortDescending"/>
        <xdr:cNvPicPr preferRelativeResize="1">
          <a:picLocks noChangeAspect="1"/>
        </xdr:cNvPicPr>
      </xdr:nvPicPr>
      <xdr:blipFill>
        <a:blip r:embed="rId2"/>
        <a:stretch>
          <a:fillRect/>
        </a:stretch>
      </xdr:blipFill>
      <xdr:spPr>
        <a:xfrm>
          <a:off x="8943975" y="4705350"/>
          <a:ext cx="47625" cy="47625"/>
        </a:xfrm>
        <a:prstGeom prst="rect">
          <a:avLst/>
        </a:prstGeom>
        <a:noFill/>
        <a:ln w="9525" cmpd="sng">
          <a:noFill/>
        </a:ln>
      </xdr:spPr>
    </xdr:pic>
    <xdr:clientData/>
  </xdr:twoCellAnchor>
  <xdr:twoCellAnchor>
    <xdr:from>
      <xdr:col>7</xdr:col>
      <xdr:colOff>19050</xdr:colOff>
      <xdr:row>29</xdr:row>
      <xdr:rowOff>9525</xdr:rowOff>
    </xdr:from>
    <xdr:to>
      <xdr:col>7</xdr:col>
      <xdr:colOff>66675</xdr:colOff>
      <xdr:row>29</xdr:row>
      <xdr:rowOff>57150</xdr:rowOff>
    </xdr:to>
    <xdr:pic macro="[11]!DesignIconClicked">
      <xdr:nvPicPr>
        <xdr:cNvPr id="43" name="BExMJ3ENTFSL154D2DQ04PNL94M3" descr="SortAscending"/>
        <xdr:cNvPicPr preferRelativeResize="1">
          <a:picLocks noChangeAspect="1"/>
        </xdr:cNvPicPr>
      </xdr:nvPicPr>
      <xdr:blipFill>
        <a:blip r:embed="rId1"/>
        <a:stretch>
          <a:fillRect/>
        </a:stretch>
      </xdr:blipFill>
      <xdr:spPr>
        <a:xfrm>
          <a:off x="10515600" y="4629150"/>
          <a:ext cx="47625" cy="47625"/>
        </a:xfrm>
        <a:prstGeom prst="rect">
          <a:avLst/>
        </a:prstGeom>
        <a:noFill/>
        <a:ln w="9525" cmpd="sng">
          <a:noFill/>
        </a:ln>
      </xdr:spPr>
    </xdr:pic>
    <xdr:clientData fPrintsWithSheet="0"/>
  </xdr:twoCellAnchor>
  <xdr:twoCellAnchor>
    <xdr:from>
      <xdr:col>7</xdr:col>
      <xdr:colOff>19050</xdr:colOff>
      <xdr:row>29</xdr:row>
      <xdr:rowOff>85725</xdr:rowOff>
    </xdr:from>
    <xdr:to>
      <xdr:col>7</xdr:col>
      <xdr:colOff>66675</xdr:colOff>
      <xdr:row>29</xdr:row>
      <xdr:rowOff>133350</xdr:rowOff>
    </xdr:to>
    <xdr:pic macro="[11]!DesignIconClicked">
      <xdr:nvPicPr>
        <xdr:cNvPr id="44" name="BExCQX8KWPN2XXPV8ENZ6PN8EAG4" descr="SortDescending"/>
        <xdr:cNvPicPr preferRelativeResize="1">
          <a:picLocks noChangeAspect="1"/>
        </xdr:cNvPicPr>
      </xdr:nvPicPr>
      <xdr:blipFill>
        <a:blip r:embed="rId2"/>
        <a:stretch>
          <a:fillRect/>
        </a:stretch>
      </xdr:blipFill>
      <xdr:spPr>
        <a:xfrm>
          <a:off x="10515600" y="4705350"/>
          <a:ext cx="47625" cy="47625"/>
        </a:xfrm>
        <a:prstGeom prst="rect">
          <a:avLst/>
        </a:prstGeom>
        <a:noFill/>
        <a:ln w="9525" cmpd="sng">
          <a:noFill/>
        </a:ln>
      </xdr:spPr>
    </xdr:pic>
    <xdr:clientData/>
  </xdr:twoCellAnchor>
  <xdr:twoCellAnchor>
    <xdr:from>
      <xdr:col>8</xdr:col>
      <xdr:colOff>28575</xdr:colOff>
      <xdr:row>29</xdr:row>
      <xdr:rowOff>9525</xdr:rowOff>
    </xdr:from>
    <xdr:to>
      <xdr:col>8</xdr:col>
      <xdr:colOff>76200</xdr:colOff>
      <xdr:row>29</xdr:row>
      <xdr:rowOff>57150</xdr:rowOff>
    </xdr:to>
    <xdr:pic macro="[11]!DesignIconClicked">
      <xdr:nvPicPr>
        <xdr:cNvPr id="45" name="BExMQYX5ERGF58BZZMPA52K7676H" descr="SortAscending"/>
        <xdr:cNvPicPr preferRelativeResize="1">
          <a:picLocks noChangeAspect="1"/>
        </xdr:cNvPicPr>
      </xdr:nvPicPr>
      <xdr:blipFill>
        <a:blip r:embed="rId1"/>
        <a:stretch>
          <a:fillRect/>
        </a:stretch>
      </xdr:blipFill>
      <xdr:spPr>
        <a:xfrm>
          <a:off x="11201400" y="4629150"/>
          <a:ext cx="47625" cy="47625"/>
        </a:xfrm>
        <a:prstGeom prst="rect">
          <a:avLst/>
        </a:prstGeom>
        <a:noFill/>
        <a:ln w="9525" cmpd="sng">
          <a:noFill/>
        </a:ln>
      </xdr:spPr>
    </xdr:pic>
    <xdr:clientData fPrintsWithSheet="0"/>
  </xdr:twoCellAnchor>
  <xdr:twoCellAnchor>
    <xdr:from>
      <xdr:col>8</xdr:col>
      <xdr:colOff>28575</xdr:colOff>
      <xdr:row>29</xdr:row>
      <xdr:rowOff>85725</xdr:rowOff>
    </xdr:from>
    <xdr:to>
      <xdr:col>8</xdr:col>
      <xdr:colOff>76200</xdr:colOff>
      <xdr:row>29</xdr:row>
      <xdr:rowOff>133350</xdr:rowOff>
    </xdr:to>
    <xdr:pic macro="[11]!DesignIconClicked">
      <xdr:nvPicPr>
        <xdr:cNvPr id="46" name="BExIIN5GWKABYHPLVUUCURJVIGSA" descr="SortDescending"/>
        <xdr:cNvPicPr preferRelativeResize="1">
          <a:picLocks noChangeAspect="1"/>
        </xdr:cNvPicPr>
      </xdr:nvPicPr>
      <xdr:blipFill>
        <a:blip r:embed="rId2"/>
        <a:stretch>
          <a:fillRect/>
        </a:stretch>
      </xdr:blipFill>
      <xdr:spPr>
        <a:xfrm>
          <a:off x="11201400" y="4705350"/>
          <a:ext cx="47625" cy="47625"/>
        </a:xfrm>
        <a:prstGeom prst="rect">
          <a:avLst/>
        </a:prstGeom>
        <a:noFill/>
        <a:ln w="9525" cmpd="sng">
          <a:noFill/>
        </a:ln>
      </xdr:spPr>
    </xdr:pic>
    <xdr:clientData/>
  </xdr:twoCellAnchor>
  <xdr:twoCellAnchor>
    <xdr:from>
      <xdr:col>9</xdr:col>
      <xdr:colOff>28575</xdr:colOff>
      <xdr:row>29</xdr:row>
      <xdr:rowOff>9525</xdr:rowOff>
    </xdr:from>
    <xdr:to>
      <xdr:col>9</xdr:col>
      <xdr:colOff>76200</xdr:colOff>
      <xdr:row>29</xdr:row>
      <xdr:rowOff>57150</xdr:rowOff>
    </xdr:to>
    <xdr:pic macro="[11]!DesignIconClicked">
      <xdr:nvPicPr>
        <xdr:cNvPr id="47" name="BEx3KL19Z5MW0B4AIIMNPVQYOYSG" descr="SortAscending"/>
        <xdr:cNvPicPr preferRelativeResize="1">
          <a:picLocks noChangeAspect="1"/>
        </xdr:cNvPicPr>
      </xdr:nvPicPr>
      <xdr:blipFill>
        <a:blip r:embed="rId1"/>
        <a:stretch>
          <a:fillRect/>
        </a:stretch>
      </xdr:blipFill>
      <xdr:spPr>
        <a:xfrm>
          <a:off x="11868150" y="4629150"/>
          <a:ext cx="47625" cy="47625"/>
        </a:xfrm>
        <a:prstGeom prst="rect">
          <a:avLst/>
        </a:prstGeom>
        <a:noFill/>
        <a:ln w="9525" cmpd="sng">
          <a:noFill/>
        </a:ln>
      </xdr:spPr>
    </xdr:pic>
    <xdr:clientData fPrintsWithSheet="0"/>
  </xdr:twoCellAnchor>
  <xdr:twoCellAnchor>
    <xdr:from>
      <xdr:col>9</xdr:col>
      <xdr:colOff>28575</xdr:colOff>
      <xdr:row>29</xdr:row>
      <xdr:rowOff>85725</xdr:rowOff>
    </xdr:from>
    <xdr:to>
      <xdr:col>9</xdr:col>
      <xdr:colOff>76200</xdr:colOff>
      <xdr:row>29</xdr:row>
      <xdr:rowOff>133350</xdr:rowOff>
    </xdr:to>
    <xdr:pic macro="[11]!DesignIconClicked">
      <xdr:nvPicPr>
        <xdr:cNvPr id="48" name="BEx3JSV1WOZNAGQR5OABT90U39IP" descr="SortDescending"/>
        <xdr:cNvPicPr preferRelativeResize="1">
          <a:picLocks noChangeAspect="1"/>
        </xdr:cNvPicPr>
      </xdr:nvPicPr>
      <xdr:blipFill>
        <a:blip r:embed="rId2"/>
        <a:stretch>
          <a:fillRect/>
        </a:stretch>
      </xdr:blipFill>
      <xdr:spPr>
        <a:xfrm>
          <a:off x="11868150" y="4705350"/>
          <a:ext cx="47625" cy="47625"/>
        </a:xfrm>
        <a:prstGeom prst="rect">
          <a:avLst/>
        </a:prstGeom>
        <a:noFill/>
        <a:ln w="9525" cmpd="sng">
          <a:noFill/>
        </a:ln>
      </xdr:spPr>
    </xdr:pic>
    <xdr:clientData/>
  </xdr:twoCellAnchor>
  <xdr:twoCellAnchor>
    <xdr:from>
      <xdr:col>10</xdr:col>
      <xdr:colOff>28575</xdr:colOff>
      <xdr:row>29</xdr:row>
      <xdr:rowOff>9525</xdr:rowOff>
    </xdr:from>
    <xdr:to>
      <xdr:col>10</xdr:col>
      <xdr:colOff>76200</xdr:colOff>
      <xdr:row>29</xdr:row>
      <xdr:rowOff>57150</xdr:rowOff>
    </xdr:to>
    <xdr:pic macro="[11]!DesignIconClicked">
      <xdr:nvPicPr>
        <xdr:cNvPr id="49" name="BExMEUPIVIZ2Y2GG13BQ2ORGSZS7" descr="SortAscending"/>
        <xdr:cNvPicPr preferRelativeResize="1">
          <a:picLocks noChangeAspect="1"/>
        </xdr:cNvPicPr>
      </xdr:nvPicPr>
      <xdr:blipFill>
        <a:blip r:embed="rId1"/>
        <a:stretch>
          <a:fillRect/>
        </a:stretch>
      </xdr:blipFill>
      <xdr:spPr>
        <a:xfrm>
          <a:off x="13277850" y="4629150"/>
          <a:ext cx="47625" cy="47625"/>
        </a:xfrm>
        <a:prstGeom prst="rect">
          <a:avLst/>
        </a:prstGeom>
        <a:noFill/>
        <a:ln w="9525" cmpd="sng">
          <a:noFill/>
        </a:ln>
      </xdr:spPr>
    </xdr:pic>
    <xdr:clientData fPrintsWithSheet="0"/>
  </xdr:twoCellAnchor>
  <xdr:twoCellAnchor>
    <xdr:from>
      <xdr:col>10</xdr:col>
      <xdr:colOff>28575</xdr:colOff>
      <xdr:row>29</xdr:row>
      <xdr:rowOff>85725</xdr:rowOff>
    </xdr:from>
    <xdr:to>
      <xdr:col>10</xdr:col>
      <xdr:colOff>76200</xdr:colOff>
      <xdr:row>29</xdr:row>
      <xdr:rowOff>133350</xdr:rowOff>
    </xdr:to>
    <xdr:pic macro="[11]!DesignIconClicked">
      <xdr:nvPicPr>
        <xdr:cNvPr id="50" name="BEx3E82B1W06U34BOSHF53LL9P2H" descr="SortDescending"/>
        <xdr:cNvPicPr preferRelativeResize="1">
          <a:picLocks noChangeAspect="1"/>
        </xdr:cNvPicPr>
      </xdr:nvPicPr>
      <xdr:blipFill>
        <a:blip r:embed="rId2"/>
        <a:stretch>
          <a:fillRect/>
        </a:stretch>
      </xdr:blipFill>
      <xdr:spPr>
        <a:xfrm>
          <a:off x="13277850" y="4705350"/>
          <a:ext cx="47625" cy="47625"/>
        </a:xfrm>
        <a:prstGeom prst="rect">
          <a:avLst/>
        </a:prstGeom>
        <a:noFill/>
        <a:ln w="9525" cmpd="sng">
          <a:noFill/>
        </a:ln>
      </xdr:spPr>
    </xdr:pic>
    <xdr:clientData/>
  </xdr:twoCellAnchor>
  <xdr:twoCellAnchor>
    <xdr:from>
      <xdr:col>11</xdr:col>
      <xdr:colOff>28575</xdr:colOff>
      <xdr:row>29</xdr:row>
      <xdr:rowOff>9525</xdr:rowOff>
    </xdr:from>
    <xdr:to>
      <xdr:col>11</xdr:col>
      <xdr:colOff>76200</xdr:colOff>
      <xdr:row>29</xdr:row>
      <xdr:rowOff>57150</xdr:rowOff>
    </xdr:to>
    <xdr:pic macro="[11]!DesignIconClicked">
      <xdr:nvPicPr>
        <xdr:cNvPr id="51" name="BExQ52HL9V37D4UBKFVY6VA3O9FO" descr="SortAscending"/>
        <xdr:cNvPicPr preferRelativeResize="1">
          <a:picLocks noChangeAspect="1"/>
        </xdr:cNvPicPr>
      </xdr:nvPicPr>
      <xdr:blipFill>
        <a:blip r:embed="rId1"/>
        <a:stretch>
          <a:fillRect/>
        </a:stretch>
      </xdr:blipFill>
      <xdr:spPr>
        <a:xfrm>
          <a:off x="13887450" y="4629150"/>
          <a:ext cx="47625" cy="47625"/>
        </a:xfrm>
        <a:prstGeom prst="rect">
          <a:avLst/>
        </a:prstGeom>
        <a:noFill/>
        <a:ln w="9525" cmpd="sng">
          <a:noFill/>
        </a:ln>
      </xdr:spPr>
    </xdr:pic>
    <xdr:clientData fPrintsWithSheet="0"/>
  </xdr:twoCellAnchor>
  <xdr:twoCellAnchor>
    <xdr:from>
      <xdr:col>11</xdr:col>
      <xdr:colOff>28575</xdr:colOff>
      <xdr:row>29</xdr:row>
      <xdr:rowOff>85725</xdr:rowOff>
    </xdr:from>
    <xdr:to>
      <xdr:col>11</xdr:col>
      <xdr:colOff>76200</xdr:colOff>
      <xdr:row>29</xdr:row>
      <xdr:rowOff>133350</xdr:rowOff>
    </xdr:to>
    <xdr:pic macro="[11]!DesignIconClicked">
      <xdr:nvPicPr>
        <xdr:cNvPr id="52" name="BExMN7WP7K7JCB1AI5007G04XC8Q" descr="SortDescending"/>
        <xdr:cNvPicPr preferRelativeResize="1">
          <a:picLocks noChangeAspect="1"/>
        </xdr:cNvPicPr>
      </xdr:nvPicPr>
      <xdr:blipFill>
        <a:blip r:embed="rId2"/>
        <a:stretch>
          <a:fillRect/>
        </a:stretch>
      </xdr:blipFill>
      <xdr:spPr>
        <a:xfrm>
          <a:off x="13887450" y="4705350"/>
          <a:ext cx="47625" cy="47625"/>
        </a:xfrm>
        <a:prstGeom prst="rect">
          <a:avLst/>
        </a:prstGeom>
        <a:noFill/>
        <a:ln w="9525" cmpd="sng">
          <a:noFill/>
        </a:ln>
      </xdr:spPr>
    </xdr:pic>
    <xdr:clientData/>
  </xdr:twoCellAnchor>
  <xdr:twoCellAnchor>
    <xdr:from>
      <xdr:col>12</xdr:col>
      <xdr:colOff>28575</xdr:colOff>
      <xdr:row>29</xdr:row>
      <xdr:rowOff>9525</xdr:rowOff>
    </xdr:from>
    <xdr:to>
      <xdr:col>12</xdr:col>
      <xdr:colOff>76200</xdr:colOff>
      <xdr:row>29</xdr:row>
      <xdr:rowOff>57150</xdr:rowOff>
    </xdr:to>
    <xdr:pic macro="[11]!DesignIconClicked">
      <xdr:nvPicPr>
        <xdr:cNvPr id="53" name="BEx5DVTC6AMN87IZMBFJQ4OKOAOM" descr="SortAscending"/>
        <xdr:cNvPicPr preferRelativeResize="1">
          <a:picLocks noChangeAspect="1"/>
        </xdr:cNvPicPr>
      </xdr:nvPicPr>
      <xdr:blipFill>
        <a:blip r:embed="rId1"/>
        <a:stretch>
          <a:fillRect/>
        </a:stretch>
      </xdr:blipFill>
      <xdr:spPr>
        <a:xfrm>
          <a:off x="14563725" y="4629150"/>
          <a:ext cx="47625" cy="47625"/>
        </a:xfrm>
        <a:prstGeom prst="rect">
          <a:avLst/>
        </a:prstGeom>
        <a:noFill/>
        <a:ln w="9525" cmpd="sng">
          <a:noFill/>
        </a:ln>
      </xdr:spPr>
    </xdr:pic>
    <xdr:clientData fPrintsWithSheet="0"/>
  </xdr:twoCellAnchor>
  <xdr:twoCellAnchor>
    <xdr:from>
      <xdr:col>12</xdr:col>
      <xdr:colOff>28575</xdr:colOff>
      <xdr:row>29</xdr:row>
      <xdr:rowOff>85725</xdr:rowOff>
    </xdr:from>
    <xdr:to>
      <xdr:col>12</xdr:col>
      <xdr:colOff>76200</xdr:colOff>
      <xdr:row>29</xdr:row>
      <xdr:rowOff>133350</xdr:rowOff>
    </xdr:to>
    <xdr:pic macro="[11]!DesignIconClicked">
      <xdr:nvPicPr>
        <xdr:cNvPr id="54" name="BExB4IRGPWQL1RT4P3PU32WWER11" descr="SortDescending"/>
        <xdr:cNvPicPr preferRelativeResize="1">
          <a:picLocks noChangeAspect="1"/>
        </xdr:cNvPicPr>
      </xdr:nvPicPr>
      <xdr:blipFill>
        <a:blip r:embed="rId2"/>
        <a:stretch>
          <a:fillRect/>
        </a:stretch>
      </xdr:blipFill>
      <xdr:spPr>
        <a:xfrm>
          <a:off x="14563725" y="4705350"/>
          <a:ext cx="47625" cy="47625"/>
        </a:xfrm>
        <a:prstGeom prst="rect">
          <a:avLst/>
        </a:prstGeom>
        <a:noFill/>
        <a:ln w="9525" cmpd="sng">
          <a:noFill/>
        </a:ln>
      </xdr:spPr>
    </xdr:pic>
    <xdr:clientData/>
  </xdr:twoCellAnchor>
  <xdr:twoCellAnchor>
    <xdr:from>
      <xdr:col>13</xdr:col>
      <xdr:colOff>28575</xdr:colOff>
      <xdr:row>29</xdr:row>
      <xdr:rowOff>9525</xdr:rowOff>
    </xdr:from>
    <xdr:to>
      <xdr:col>13</xdr:col>
      <xdr:colOff>76200</xdr:colOff>
      <xdr:row>29</xdr:row>
      <xdr:rowOff>57150</xdr:rowOff>
    </xdr:to>
    <xdr:pic macro="[11]!DesignIconClicked">
      <xdr:nvPicPr>
        <xdr:cNvPr id="55" name="BExZKJ5U8ETPIA6ZR1607MSNRCTH" descr="SortAscending"/>
        <xdr:cNvPicPr preferRelativeResize="1">
          <a:picLocks noChangeAspect="1"/>
        </xdr:cNvPicPr>
      </xdr:nvPicPr>
      <xdr:blipFill>
        <a:blip r:embed="rId1"/>
        <a:stretch>
          <a:fillRect/>
        </a:stretch>
      </xdr:blipFill>
      <xdr:spPr>
        <a:xfrm>
          <a:off x="15182850" y="4629150"/>
          <a:ext cx="47625" cy="47625"/>
        </a:xfrm>
        <a:prstGeom prst="rect">
          <a:avLst/>
        </a:prstGeom>
        <a:noFill/>
        <a:ln w="9525" cmpd="sng">
          <a:noFill/>
        </a:ln>
      </xdr:spPr>
    </xdr:pic>
    <xdr:clientData fPrintsWithSheet="0"/>
  </xdr:twoCellAnchor>
  <xdr:twoCellAnchor>
    <xdr:from>
      <xdr:col>13</xdr:col>
      <xdr:colOff>28575</xdr:colOff>
      <xdr:row>29</xdr:row>
      <xdr:rowOff>85725</xdr:rowOff>
    </xdr:from>
    <xdr:to>
      <xdr:col>13</xdr:col>
      <xdr:colOff>76200</xdr:colOff>
      <xdr:row>29</xdr:row>
      <xdr:rowOff>133350</xdr:rowOff>
    </xdr:to>
    <xdr:pic macro="[11]!DesignIconClicked">
      <xdr:nvPicPr>
        <xdr:cNvPr id="56" name="BExB1QYNUL5GLJKKUBNF1UF6VLGE" descr="SortDescending"/>
        <xdr:cNvPicPr preferRelativeResize="1">
          <a:picLocks noChangeAspect="1"/>
        </xdr:cNvPicPr>
      </xdr:nvPicPr>
      <xdr:blipFill>
        <a:blip r:embed="rId2"/>
        <a:stretch>
          <a:fillRect/>
        </a:stretch>
      </xdr:blipFill>
      <xdr:spPr>
        <a:xfrm>
          <a:off x="15182850" y="4705350"/>
          <a:ext cx="47625" cy="47625"/>
        </a:xfrm>
        <a:prstGeom prst="rect">
          <a:avLst/>
        </a:prstGeom>
        <a:noFill/>
        <a:ln w="9525" cmpd="sng">
          <a:noFill/>
        </a:ln>
      </xdr:spPr>
    </xdr:pic>
    <xdr:clientData/>
  </xdr:twoCellAnchor>
  <xdr:twoCellAnchor>
    <xdr:from>
      <xdr:col>14</xdr:col>
      <xdr:colOff>19050</xdr:colOff>
      <xdr:row>29</xdr:row>
      <xdr:rowOff>9525</xdr:rowOff>
    </xdr:from>
    <xdr:to>
      <xdr:col>14</xdr:col>
      <xdr:colOff>66675</xdr:colOff>
      <xdr:row>29</xdr:row>
      <xdr:rowOff>57150</xdr:rowOff>
    </xdr:to>
    <xdr:pic macro="[11]!DesignIconClicked">
      <xdr:nvPicPr>
        <xdr:cNvPr id="57" name="BEx58Q5FPBVMP8EEC9H675KWB8PE" descr="SortAscending"/>
        <xdr:cNvPicPr preferRelativeResize="1">
          <a:picLocks noChangeAspect="1"/>
        </xdr:cNvPicPr>
      </xdr:nvPicPr>
      <xdr:blipFill>
        <a:blip r:embed="rId1"/>
        <a:stretch>
          <a:fillRect/>
        </a:stretch>
      </xdr:blipFill>
      <xdr:spPr>
        <a:xfrm>
          <a:off x="15782925" y="4629150"/>
          <a:ext cx="47625" cy="47625"/>
        </a:xfrm>
        <a:prstGeom prst="rect">
          <a:avLst/>
        </a:prstGeom>
        <a:noFill/>
        <a:ln w="9525" cmpd="sng">
          <a:noFill/>
        </a:ln>
      </xdr:spPr>
    </xdr:pic>
    <xdr:clientData fPrintsWithSheet="0"/>
  </xdr:twoCellAnchor>
  <xdr:twoCellAnchor>
    <xdr:from>
      <xdr:col>14</xdr:col>
      <xdr:colOff>19050</xdr:colOff>
      <xdr:row>29</xdr:row>
      <xdr:rowOff>85725</xdr:rowOff>
    </xdr:from>
    <xdr:to>
      <xdr:col>14</xdr:col>
      <xdr:colOff>66675</xdr:colOff>
      <xdr:row>29</xdr:row>
      <xdr:rowOff>133350</xdr:rowOff>
    </xdr:to>
    <xdr:pic macro="[11]!DesignIconClicked">
      <xdr:nvPicPr>
        <xdr:cNvPr id="58" name="BExTVY8MXZU6E62IQYPHJ8391N7H" descr="SortDescending"/>
        <xdr:cNvPicPr preferRelativeResize="1">
          <a:picLocks noChangeAspect="1"/>
        </xdr:cNvPicPr>
      </xdr:nvPicPr>
      <xdr:blipFill>
        <a:blip r:embed="rId2"/>
        <a:stretch>
          <a:fillRect/>
        </a:stretch>
      </xdr:blipFill>
      <xdr:spPr>
        <a:xfrm>
          <a:off x="15782925" y="4705350"/>
          <a:ext cx="47625" cy="47625"/>
        </a:xfrm>
        <a:prstGeom prst="rect">
          <a:avLst/>
        </a:prstGeom>
        <a:noFill/>
        <a:ln w="9525" cmpd="sng">
          <a:noFill/>
        </a:ln>
      </xdr:spPr>
    </xdr:pic>
    <xdr:clientData/>
  </xdr:twoCellAnchor>
  <xdr:twoCellAnchor>
    <xdr:from>
      <xdr:col>15</xdr:col>
      <xdr:colOff>28575</xdr:colOff>
      <xdr:row>29</xdr:row>
      <xdr:rowOff>9525</xdr:rowOff>
    </xdr:from>
    <xdr:to>
      <xdr:col>15</xdr:col>
      <xdr:colOff>76200</xdr:colOff>
      <xdr:row>29</xdr:row>
      <xdr:rowOff>57150</xdr:rowOff>
    </xdr:to>
    <xdr:pic macro="[11]!DesignIconClicked">
      <xdr:nvPicPr>
        <xdr:cNvPr id="59" name="BEx96RCGLQMUI37OHDA00G89LDG3" descr="SortAscending"/>
        <xdr:cNvPicPr preferRelativeResize="1">
          <a:picLocks noChangeAspect="1"/>
        </xdr:cNvPicPr>
      </xdr:nvPicPr>
      <xdr:blipFill>
        <a:blip r:embed="rId1"/>
        <a:stretch>
          <a:fillRect/>
        </a:stretch>
      </xdr:blipFill>
      <xdr:spPr>
        <a:xfrm>
          <a:off x="16402050" y="4629150"/>
          <a:ext cx="47625" cy="47625"/>
        </a:xfrm>
        <a:prstGeom prst="rect">
          <a:avLst/>
        </a:prstGeom>
        <a:noFill/>
        <a:ln w="9525" cmpd="sng">
          <a:noFill/>
        </a:ln>
      </xdr:spPr>
    </xdr:pic>
    <xdr:clientData fPrintsWithSheet="0"/>
  </xdr:twoCellAnchor>
  <xdr:twoCellAnchor>
    <xdr:from>
      <xdr:col>15</xdr:col>
      <xdr:colOff>28575</xdr:colOff>
      <xdr:row>29</xdr:row>
      <xdr:rowOff>85725</xdr:rowOff>
    </xdr:from>
    <xdr:to>
      <xdr:col>15</xdr:col>
      <xdr:colOff>76200</xdr:colOff>
      <xdr:row>29</xdr:row>
      <xdr:rowOff>133350</xdr:rowOff>
    </xdr:to>
    <xdr:pic macro="[11]!DesignIconClicked">
      <xdr:nvPicPr>
        <xdr:cNvPr id="60" name="BEx5MWU6LT8NK5IHYF6QBIGYVLFH" descr="SortDescending"/>
        <xdr:cNvPicPr preferRelativeResize="1">
          <a:picLocks noChangeAspect="1"/>
        </xdr:cNvPicPr>
      </xdr:nvPicPr>
      <xdr:blipFill>
        <a:blip r:embed="rId2"/>
        <a:stretch>
          <a:fillRect/>
        </a:stretch>
      </xdr:blipFill>
      <xdr:spPr>
        <a:xfrm>
          <a:off x="16402050" y="4705350"/>
          <a:ext cx="47625" cy="47625"/>
        </a:xfrm>
        <a:prstGeom prst="rect">
          <a:avLst/>
        </a:prstGeom>
        <a:noFill/>
        <a:ln w="9525" cmpd="sng">
          <a:noFill/>
        </a:ln>
      </xdr:spPr>
    </xdr:pic>
    <xdr:clientData/>
  </xdr:twoCellAnchor>
  <xdr:twoCellAnchor>
    <xdr:from>
      <xdr:col>16</xdr:col>
      <xdr:colOff>28575</xdr:colOff>
      <xdr:row>29</xdr:row>
      <xdr:rowOff>9525</xdr:rowOff>
    </xdr:from>
    <xdr:to>
      <xdr:col>16</xdr:col>
      <xdr:colOff>76200</xdr:colOff>
      <xdr:row>29</xdr:row>
      <xdr:rowOff>57150</xdr:rowOff>
    </xdr:to>
    <xdr:pic macro="[11]!DesignIconClicked">
      <xdr:nvPicPr>
        <xdr:cNvPr id="61" name="BExKQPW7KUGPB3ZGPKZX9NVRKC05" descr="SortAscending"/>
        <xdr:cNvPicPr preferRelativeResize="1">
          <a:picLocks noChangeAspect="1"/>
        </xdr:cNvPicPr>
      </xdr:nvPicPr>
      <xdr:blipFill>
        <a:blip r:embed="rId1"/>
        <a:stretch>
          <a:fillRect/>
        </a:stretch>
      </xdr:blipFill>
      <xdr:spPr>
        <a:xfrm>
          <a:off x="17011650" y="4629150"/>
          <a:ext cx="47625" cy="47625"/>
        </a:xfrm>
        <a:prstGeom prst="rect">
          <a:avLst/>
        </a:prstGeom>
        <a:noFill/>
        <a:ln w="9525" cmpd="sng">
          <a:noFill/>
        </a:ln>
      </xdr:spPr>
    </xdr:pic>
    <xdr:clientData fPrintsWithSheet="0"/>
  </xdr:twoCellAnchor>
  <xdr:twoCellAnchor>
    <xdr:from>
      <xdr:col>16</xdr:col>
      <xdr:colOff>28575</xdr:colOff>
      <xdr:row>29</xdr:row>
      <xdr:rowOff>85725</xdr:rowOff>
    </xdr:from>
    <xdr:to>
      <xdr:col>16</xdr:col>
      <xdr:colOff>76200</xdr:colOff>
      <xdr:row>29</xdr:row>
      <xdr:rowOff>133350</xdr:rowOff>
    </xdr:to>
    <xdr:pic macro="[11]!DesignIconClicked">
      <xdr:nvPicPr>
        <xdr:cNvPr id="62" name="BExVS7K6QRZY18IY31YTR3N2L666" descr="SortDescending"/>
        <xdr:cNvPicPr preferRelativeResize="1">
          <a:picLocks noChangeAspect="1"/>
        </xdr:cNvPicPr>
      </xdr:nvPicPr>
      <xdr:blipFill>
        <a:blip r:embed="rId2"/>
        <a:stretch>
          <a:fillRect/>
        </a:stretch>
      </xdr:blipFill>
      <xdr:spPr>
        <a:xfrm>
          <a:off x="17011650" y="4705350"/>
          <a:ext cx="47625" cy="47625"/>
        </a:xfrm>
        <a:prstGeom prst="rect">
          <a:avLst/>
        </a:prstGeom>
        <a:noFill/>
        <a:ln w="9525" cmpd="sng">
          <a:noFill/>
        </a:ln>
      </xdr:spPr>
    </xdr:pic>
    <xdr:clientData/>
  </xdr:twoCellAnchor>
  <xdr:twoCellAnchor>
    <xdr:from>
      <xdr:col>17</xdr:col>
      <xdr:colOff>28575</xdr:colOff>
      <xdr:row>29</xdr:row>
      <xdr:rowOff>9525</xdr:rowOff>
    </xdr:from>
    <xdr:to>
      <xdr:col>17</xdr:col>
      <xdr:colOff>76200</xdr:colOff>
      <xdr:row>29</xdr:row>
      <xdr:rowOff>57150</xdr:rowOff>
    </xdr:to>
    <xdr:pic macro="[11]!DesignIconClicked">
      <xdr:nvPicPr>
        <xdr:cNvPr id="63" name="BExDC5XAZ7DFA0L8JT0U2BL7QMO7" descr="SortAscending"/>
        <xdr:cNvPicPr preferRelativeResize="1">
          <a:picLocks noChangeAspect="1"/>
        </xdr:cNvPicPr>
      </xdr:nvPicPr>
      <xdr:blipFill>
        <a:blip r:embed="rId1"/>
        <a:stretch>
          <a:fillRect/>
        </a:stretch>
      </xdr:blipFill>
      <xdr:spPr>
        <a:xfrm>
          <a:off x="17621250" y="4629150"/>
          <a:ext cx="47625" cy="47625"/>
        </a:xfrm>
        <a:prstGeom prst="rect">
          <a:avLst/>
        </a:prstGeom>
        <a:noFill/>
        <a:ln w="9525" cmpd="sng">
          <a:noFill/>
        </a:ln>
      </xdr:spPr>
    </xdr:pic>
    <xdr:clientData fPrintsWithSheet="0"/>
  </xdr:twoCellAnchor>
  <xdr:twoCellAnchor>
    <xdr:from>
      <xdr:col>17</xdr:col>
      <xdr:colOff>28575</xdr:colOff>
      <xdr:row>29</xdr:row>
      <xdr:rowOff>85725</xdr:rowOff>
    </xdr:from>
    <xdr:to>
      <xdr:col>17</xdr:col>
      <xdr:colOff>76200</xdr:colOff>
      <xdr:row>29</xdr:row>
      <xdr:rowOff>133350</xdr:rowOff>
    </xdr:to>
    <xdr:pic macro="[11]!DesignIconClicked">
      <xdr:nvPicPr>
        <xdr:cNvPr id="64" name="BExSF6T38QF1PS938TGHF0AD2CEV" descr="SortDescending"/>
        <xdr:cNvPicPr preferRelativeResize="1">
          <a:picLocks noChangeAspect="1"/>
        </xdr:cNvPicPr>
      </xdr:nvPicPr>
      <xdr:blipFill>
        <a:blip r:embed="rId2"/>
        <a:stretch>
          <a:fillRect/>
        </a:stretch>
      </xdr:blipFill>
      <xdr:spPr>
        <a:xfrm>
          <a:off x="17621250" y="4705350"/>
          <a:ext cx="47625" cy="47625"/>
        </a:xfrm>
        <a:prstGeom prst="rect">
          <a:avLst/>
        </a:prstGeom>
        <a:noFill/>
        <a:ln w="9525" cmpd="sng">
          <a:noFill/>
        </a:ln>
      </xdr:spPr>
    </xdr:pic>
    <xdr:clientData/>
  </xdr:twoCellAnchor>
  <xdr:twoCellAnchor>
    <xdr:from>
      <xdr:col>4</xdr:col>
      <xdr:colOff>28575</xdr:colOff>
      <xdr:row>29</xdr:row>
      <xdr:rowOff>9525</xdr:rowOff>
    </xdr:from>
    <xdr:to>
      <xdr:col>4</xdr:col>
      <xdr:colOff>76200</xdr:colOff>
      <xdr:row>29</xdr:row>
      <xdr:rowOff>57150</xdr:rowOff>
    </xdr:to>
    <xdr:pic macro="[11]!DesignIconClicked">
      <xdr:nvPicPr>
        <xdr:cNvPr id="65" name="BEx1Y6PI2KGMBX4BCOU6VWO8QH30" descr="SortAscending"/>
        <xdr:cNvPicPr preferRelativeResize="1">
          <a:picLocks noChangeAspect="1"/>
        </xdr:cNvPicPr>
      </xdr:nvPicPr>
      <xdr:blipFill>
        <a:blip r:embed="rId1"/>
        <a:stretch>
          <a:fillRect/>
        </a:stretch>
      </xdr:blipFill>
      <xdr:spPr>
        <a:xfrm>
          <a:off x="4886325" y="4629150"/>
          <a:ext cx="47625" cy="47625"/>
        </a:xfrm>
        <a:prstGeom prst="rect">
          <a:avLst/>
        </a:prstGeom>
        <a:noFill/>
        <a:ln w="9525" cmpd="sng">
          <a:noFill/>
        </a:ln>
      </xdr:spPr>
    </xdr:pic>
    <xdr:clientData fPrintsWithSheet="0"/>
  </xdr:twoCellAnchor>
  <xdr:twoCellAnchor>
    <xdr:from>
      <xdr:col>4</xdr:col>
      <xdr:colOff>28575</xdr:colOff>
      <xdr:row>29</xdr:row>
      <xdr:rowOff>85725</xdr:rowOff>
    </xdr:from>
    <xdr:to>
      <xdr:col>4</xdr:col>
      <xdr:colOff>76200</xdr:colOff>
      <xdr:row>29</xdr:row>
      <xdr:rowOff>133350</xdr:rowOff>
    </xdr:to>
    <xdr:pic macro="[11]!DesignIconClicked">
      <xdr:nvPicPr>
        <xdr:cNvPr id="66" name="BExY0ZMRHQVFIF74Y31EXUF9SY4P" descr="SortDescending"/>
        <xdr:cNvPicPr preferRelativeResize="1">
          <a:picLocks noChangeAspect="1"/>
        </xdr:cNvPicPr>
      </xdr:nvPicPr>
      <xdr:blipFill>
        <a:blip r:embed="rId2"/>
        <a:stretch>
          <a:fillRect/>
        </a:stretch>
      </xdr:blipFill>
      <xdr:spPr>
        <a:xfrm>
          <a:off x="4886325" y="4705350"/>
          <a:ext cx="47625" cy="47625"/>
        </a:xfrm>
        <a:prstGeom prst="rect">
          <a:avLst/>
        </a:prstGeom>
        <a:noFill/>
        <a:ln w="9525" cmpd="sng">
          <a:noFill/>
        </a:ln>
      </xdr:spPr>
    </xdr:pic>
    <xdr:clientData/>
  </xdr:twoCellAnchor>
  <xdr:twoCellAnchor>
    <xdr:from>
      <xdr:col>5</xdr:col>
      <xdr:colOff>28575</xdr:colOff>
      <xdr:row>29</xdr:row>
      <xdr:rowOff>9525</xdr:rowOff>
    </xdr:from>
    <xdr:to>
      <xdr:col>5</xdr:col>
      <xdr:colOff>76200</xdr:colOff>
      <xdr:row>29</xdr:row>
      <xdr:rowOff>57150</xdr:rowOff>
    </xdr:to>
    <xdr:pic macro="[11]!DesignIconClicked">
      <xdr:nvPicPr>
        <xdr:cNvPr id="67" name="BEx1H4682J0RBDS213HFTQ3NVY0P" descr="SortAscending"/>
        <xdr:cNvPicPr preferRelativeResize="1">
          <a:picLocks noChangeAspect="1"/>
        </xdr:cNvPicPr>
      </xdr:nvPicPr>
      <xdr:blipFill>
        <a:blip r:embed="rId1"/>
        <a:stretch>
          <a:fillRect/>
        </a:stretch>
      </xdr:blipFill>
      <xdr:spPr>
        <a:xfrm>
          <a:off x="8105775" y="4629150"/>
          <a:ext cx="47625" cy="47625"/>
        </a:xfrm>
        <a:prstGeom prst="rect">
          <a:avLst/>
        </a:prstGeom>
        <a:noFill/>
        <a:ln w="9525" cmpd="sng">
          <a:noFill/>
        </a:ln>
      </xdr:spPr>
    </xdr:pic>
    <xdr:clientData fPrintsWithSheet="0"/>
  </xdr:twoCellAnchor>
  <xdr:twoCellAnchor>
    <xdr:from>
      <xdr:col>5</xdr:col>
      <xdr:colOff>28575</xdr:colOff>
      <xdr:row>29</xdr:row>
      <xdr:rowOff>85725</xdr:rowOff>
    </xdr:from>
    <xdr:to>
      <xdr:col>5</xdr:col>
      <xdr:colOff>76200</xdr:colOff>
      <xdr:row>29</xdr:row>
      <xdr:rowOff>133350</xdr:rowOff>
    </xdr:to>
    <xdr:pic macro="[11]!DesignIconClicked">
      <xdr:nvPicPr>
        <xdr:cNvPr id="68" name="BExVYIFNB1EGI1490G0IM7MKADTZ" descr="SortDescending"/>
        <xdr:cNvPicPr preferRelativeResize="1">
          <a:picLocks noChangeAspect="1"/>
        </xdr:cNvPicPr>
      </xdr:nvPicPr>
      <xdr:blipFill>
        <a:blip r:embed="rId2"/>
        <a:stretch>
          <a:fillRect/>
        </a:stretch>
      </xdr:blipFill>
      <xdr:spPr>
        <a:xfrm>
          <a:off x="8105775" y="4705350"/>
          <a:ext cx="47625" cy="47625"/>
        </a:xfrm>
        <a:prstGeom prst="rect">
          <a:avLst/>
        </a:prstGeom>
        <a:noFill/>
        <a:ln w="9525" cmpd="sng">
          <a:noFill/>
        </a:ln>
      </xdr:spPr>
    </xdr:pic>
    <xdr:clientData/>
  </xdr:twoCellAnchor>
  <xdr:twoCellAnchor>
    <xdr:from>
      <xdr:col>6</xdr:col>
      <xdr:colOff>28575</xdr:colOff>
      <xdr:row>29</xdr:row>
      <xdr:rowOff>9525</xdr:rowOff>
    </xdr:from>
    <xdr:to>
      <xdr:col>6</xdr:col>
      <xdr:colOff>76200</xdr:colOff>
      <xdr:row>29</xdr:row>
      <xdr:rowOff>57150</xdr:rowOff>
    </xdr:to>
    <xdr:pic macro="[11]!DesignIconClicked">
      <xdr:nvPicPr>
        <xdr:cNvPr id="69" name="BEx5BAB02QJF7VP69CXTWFQITM9X" descr="SortAscending"/>
        <xdr:cNvPicPr preferRelativeResize="1">
          <a:picLocks noChangeAspect="1"/>
        </xdr:cNvPicPr>
      </xdr:nvPicPr>
      <xdr:blipFill>
        <a:blip r:embed="rId1"/>
        <a:stretch>
          <a:fillRect/>
        </a:stretch>
      </xdr:blipFill>
      <xdr:spPr>
        <a:xfrm>
          <a:off x="8943975" y="4629150"/>
          <a:ext cx="47625" cy="47625"/>
        </a:xfrm>
        <a:prstGeom prst="rect">
          <a:avLst/>
        </a:prstGeom>
        <a:noFill/>
        <a:ln w="9525" cmpd="sng">
          <a:noFill/>
        </a:ln>
      </xdr:spPr>
    </xdr:pic>
    <xdr:clientData fPrintsWithSheet="0"/>
  </xdr:twoCellAnchor>
  <xdr:twoCellAnchor>
    <xdr:from>
      <xdr:col>6</xdr:col>
      <xdr:colOff>28575</xdr:colOff>
      <xdr:row>29</xdr:row>
      <xdr:rowOff>85725</xdr:rowOff>
    </xdr:from>
    <xdr:to>
      <xdr:col>6</xdr:col>
      <xdr:colOff>76200</xdr:colOff>
      <xdr:row>29</xdr:row>
      <xdr:rowOff>133350</xdr:rowOff>
    </xdr:to>
    <xdr:pic macro="[11]!DesignIconClicked">
      <xdr:nvPicPr>
        <xdr:cNvPr id="70" name="BExKTJXZW1PU7Q2RRH0OWH12L4OF" descr="SortDescending"/>
        <xdr:cNvPicPr preferRelativeResize="1">
          <a:picLocks noChangeAspect="1"/>
        </xdr:cNvPicPr>
      </xdr:nvPicPr>
      <xdr:blipFill>
        <a:blip r:embed="rId2"/>
        <a:stretch>
          <a:fillRect/>
        </a:stretch>
      </xdr:blipFill>
      <xdr:spPr>
        <a:xfrm>
          <a:off x="8943975" y="4705350"/>
          <a:ext cx="47625" cy="47625"/>
        </a:xfrm>
        <a:prstGeom prst="rect">
          <a:avLst/>
        </a:prstGeom>
        <a:noFill/>
        <a:ln w="9525" cmpd="sng">
          <a:noFill/>
        </a:ln>
      </xdr:spPr>
    </xdr:pic>
    <xdr:clientData/>
  </xdr:twoCellAnchor>
  <xdr:twoCellAnchor>
    <xdr:from>
      <xdr:col>7</xdr:col>
      <xdr:colOff>19050</xdr:colOff>
      <xdr:row>29</xdr:row>
      <xdr:rowOff>9525</xdr:rowOff>
    </xdr:from>
    <xdr:to>
      <xdr:col>7</xdr:col>
      <xdr:colOff>66675</xdr:colOff>
      <xdr:row>29</xdr:row>
      <xdr:rowOff>57150</xdr:rowOff>
    </xdr:to>
    <xdr:pic macro="[11]!DesignIconClicked">
      <xdr:nvPicPr>
        <xdr:cNvPr id="71" name="BExY4SFYVTBOM04UBVHO5TE55DHB" descr="SortAscending"/>
        <xdr:cNvPicPr preferRelativeResize="1">
          <a:picLocks noChangeAspect="1"/>
        </xdr:cNvPicPr>
      </xdr:nvPicPr>
      <xdr:blipFill>
        <a:blip r:embed="rId1"/>
        <a:stretch>
          <a:fillRect/>
        </a:stretch>
      </xdr:blipFill>
      <xdr:spPr>
        <a:xfrm>
          <a:off x="10515600" y="4629150"/>
          <a:ext cx="47625" cy="47625"/>
        </a:xfrm>
        <a:prstGeom prst="rect">
          <a:avLst/>
        </a:prstGeom>
        <a:noFill/>
        <a:ln w="9525" cmpd="sng">
          <a:noFill/>
        </a:ln>
      </xdr:spPr>
    </xdr:pic>
    <xdr:clientData fPrintsWithSheet="0"/>
  </xdr:twoCellAnchor>
  <xdr:twoCellAnchor>
    <xdr:from>
      <xdr:col>7</xdr:col>
      <xdr:colOff>19050</xdr:colOff>
      <xdr:row>29</xdr:row>
      <xdr:rowOff>85725</xdr:rowOff>
    </xdr:from>
    <xdr:to>
      <xdr:col>7</xdr:col>
      <xdr:colOff>66675</xdr:colOff>
      <xdr:row>29</xdr:row>
      <xdr:rowOff>133350</xdr:rowOff>
    </xdr:to>
    <xdr:pic macro="[11]!DesignIconClicked">
      <xdr:nvPicPr>
        <xdr:cNvPr id="72" name="BEx776AISXHV0NHA92DY91SXS37Q" descr="SortDescending"/>
        <xdr:cNvPicPr preferRelativeResize="1">
          <a:picLocks noChangeAspect="1"/>
        </xdr:cNvPicPr>
      </xdr:nvPicPr>
      <xdr:blipFill>
        <a:blip r:embed="rId2"/>
        <a:stretch>
          <a:fillRect/>
        </a:stretch>
      </xdr:blipFill>
      <xdr:spPr>
        <a:xfrm>
          <a:off x="10515600" y="4705350"/>
          <a:ext cx="47625" cy="47625"/>
        </a:xfrm>
        <a:prstGeom prst="rect">
          <a:avLst/>
        </a:prstGeom>
        <a:noFill/>
        <a:ln w="9525" cmpd="sng">
          <a:noFill/>
        </a:ln>
      </xdr:spPr>
    </xdr:pic>
    <xdr:clientData/>
  </xdr:twoCellAnchor>
  <xdr:twoCellAnchor>
    <xdr:from>
      <xdr:col>8</xdr:col>
      <xdr:colOff>28575</xdr:colOff>
      <xdr:row>29</xdr:row>
      <xdr:rowOff>9525</xdr:rowOff>
    </xdr:from>
    <xdr:to>
      <xdr:col>8</xdr:col>
      <xdr:colOff>76200</xdr:colOff>
      <xdr:row>29</xdr:row>
      <xdr:rowOff>57150</xdr:rowOff>
    </xdr:to>
    <xdr:pic macro="[11]!DesignIconClicked">
      <xdr:nvPicPr>
        <xdr:cNvPr id="73" name="BExU8X0SMBEUT1P0JC5KRBBU54JB" descr="SortAscending"/>
        <xdr:cNvPicPr preferRelativeResize="1">
          <a:picLocks noChangeAspect="1"/>
        </xdr:cNvPicPr>
      </xdr:nvPicPr>
      <xdr:blipFill>
        <a:blip r:embed="rId1"/>
        <a:stretch>
          <a:fillRect/>
        </a:stretch>
      </xdr:blipFill>
      <xdr:spPr>
        <a:xfrm>
          <a:off x="11201400" y="4629150"/>
          <a:ext cx="47625" cy="47625"/>
        </a:xfrm>
        <a:prstGeom prst="rect">
          <a:avLst/>
        </a:prstGeom>
        <a:noFill/>
        <a:ln w="9525" cmpd="sng">
          <a:noFill/>
        </a:ln>
      </xdr:spPr>
    </xdr:pic>
    <xdr:clientData fPrintsWithSheet="0"/>
  </xdr:twoCellAnchor>
  <xdr:twoCellAnchor>
    <xdr:from>
      <xdr:col>8</xdr:col>
      <xdr:colOff>28575</xdr:colOff>
      <xdr:row>29</xdr:row>
      <xdr:rowOff>85725</xdr:rowOff>
    </xdr:from>
    <xdr:to>
      <xdr:col>8</xdr:col>
      <xdr:colOff>76200</xdr:colOff>
      <xdr:row>29</xdr:row>
      <xdr:rowOff>133350</xdr:rowOff>
    </xdr:to>
    <xdr:pic macro="[11]!DesignIconClicked">
      <xdr:nvPicPr>
        <xdr:cNvPr id="74" name="BEx5A475NKNYS4PD9HTMAXKWX0H9" descr="SortDescending"/>
        <xdr:cNvPicPr preferRelativeResize="1">
          <a:picLocks noChangeAspect="1"/>
        </xdr:cNvPicPr>
      </xdr:nvPicPr>
      <xdr:blipFill>
        <a:blip r:embed="rId2"/>
        <a:stretch>
          <a:fillRect/>
        </a:stretch>
      </xdr:blipFill>
      <xdr:spPr>
        <a:xfrm>
          <a:off x="11201400" y="4705350"/>
          <a:ext cx="47625" cy="47625"/>
        </a:xfrm>
        <a:prstGeom prst="rect">
          <a:avLst/>
        </a:prstGeom>
        <a:noFill/>
        <a:ln w="9525" cmpd="sng">
          <a:noFill/>
        </a:ln>
      </xdr:spPr>
    </xdr:pic>
    <xdr:clientData/>
  </xdr:twoCellAnchor>
  <xdr:twoCellAnchor>
    <xdr:from>
      <xdr:col>9</xdr:col>
      <xdr:colOff>28575</xdr:colOff>
      <xdr:row>29</xdr:row>
      <xdr:rowOff>9525</xdr:rowOff>
    </xdr:from>
    <xdr:to>
      <xdr:col>9</xdr:col>
      <xdr:colOff>76200</xdr:colOff>
      <xdr:row>29</xdr:row>
      <xdr:rowOff>57150</xdr:rowOff>
    </xdr:to>
    <xdr:pic macro="[11]!DesignIconClicked">
      <xdr:nvPicPr>
        <xdr:cNvPr id="75" name="BExH0ND38UGAUVLN4QTDNWQU81PE" descr="SortAscending"/>
        <xdr:cNvPicPr preferRelativeResize="1">
          <a:picLocks noChangeAspect="1"/>
        </xdr:cNvPicPr>
      </xdr:nvPicPr>
      <xdr:blipFill>
        <a:blip r:embed="rId1"/>
        <a:stretch>
          <a:fillRect/>
        </a:stretch>
      </xdr:blipFill>
      <xdr:spPr>
        <a:xfrm>
          <a:off x="11868150" y="4629150"/>
          <a:ext cx="47625" cy="47625"/>
        </a:xfrm>
        <a:prstGeom prst="rect">
          <a:avLst/>
        </a:prstGeom>
        <a:noFill/>
        <a:ln w="9525" cmpd="sng">
          <a:noFill/>
        </a:ln>
      </xdr:spPr>
    </xdr:pic>
    <xdr:clientData fPrintsWithSheet="0"/>
  </xdr:twoCellAnchor>
  <xdr:twoCellAnchor>
    <xdr:from>
      <xdr:col>9</xdr:col>
      <xdr:colOff>28575</xdr:colOff>
      <xdr:row>29</xdr:row>
      <xdr:rowOff>85725</xdr:rowOff>
    </xdr:from>
    <xdr:to>
      <xdr:col>9</xdr:col>
      <xdr:colOff>76200</xdr:colOff>
      <xdr:row>29</xdr:row>
      <xdr:rowOff>133350</xdr:rowOff>
    </xdr:to>
    <xdr:pic macro="[11]!DesignIconClicked">
      <xdr:nvPicPr>
        <xdr:cNvPr id="76" name="BExS0HZO20DEZE2OY335FAH78W8S" descr="SortDescending"/>
        <xdr:cNvPicPr preferRelativeResize="1">
          <a:picLocks noChangeAspect="1"/>
        </xdr:cNvPicPr>
      </xdr:nvPicPr>
      <xdr:blipFill>
        <a:blip r:embed="rId2"/>
        <a:stretch>
          <a:fillRect/>
        </a:stretch>
      </xdr:blipFill>
      <xdr:spPr>
        <a:xfrm>
          <a:off x="11868150" y="4705350"/>
          <a:ext cx="47625" cy="47625"/>
        </a:xfrm>
        <a:prstGeom prst="rect">
          <a:avLst/>
        </a:prstGeom>
        <a:noFill/>
        <a:ln w="9525" cmpd="sng">
          <a:noFill/>
        </a:ln>
      </xdr:spPr>
    </xdr:pic>
    <xdr:clientData/>
  </xdr:twoCellAnchor>
  <xdr:twoCellAnchor>
    <xdr:from>
      <xdr:col>10</xdr:col>
      <xdr:colOff>28575</xdr:colOff>
      <xdr:row>29</xdr:row>
      <xdr:rowOff>9525</xdr:rowOff>
    </xdr:from>
    <xdr:to>
      <xdr:col>10</xdr:col>
      <xdr:colOff>76200</xdr:colOff>
      <xdr:row>29</xdr:row>
      <xdr:rowOff>57150</xdr:rowOff>
    </xdr:to>
    <xdr:pic macro="[11]!DesignIconClicked">
      <xdr:nvPicPr>
        <xdr:cNvPr id="77" name="BExZK2TW2EZDRG83FC7STNGYASDL" descr="SortAscending"/>
        <xdr:cNvPicPr preferRelativeResize="1">
          <a:picLocks noChangeAspect="1"/>
        </xdr:cNvPicPr>
      </xdr:nvPicPr>
      <xdr:blipFill>
        <a:blip r:embed="rId1"/>
        <a:stretch>
          <a:fillRect/>
        </a:stretch>
      </xdr:blipFill>
      <xdr:spPr>
        <a:xfrm>
          <a:off x="13277850" y="4629150"/>
          <a:ext cx="47625" cy="47625"/>
        </a:xfrm>
        <a:prstGeom prst="rect">
          <a:avLst/>
        </a:prstGeom>
        <a:noFill/>
        <a:ln w="9525" cmpd="sng">
          <a:noFill/>
        </a:ln>
      </xdr:spPr>
    </xdr:pic>
    <xdr:clientData fPrintsWithSheet="0"/>
  </xdr:twoCellAnchor>
  <xdr:twoCellAnchor>
    <xdr:from>
      <xdr:col>10</xdr:col>
      <xdr:colOff>28575</xdr:colOff>
      <xdr:row>29</xdr:row>
      <xdr:rowOff>85725</xdr:rowOff>
    </xdr:from>
    <xdr:to>
      <xdr:col>10</xdr:col>
      <xdr:colOff>76200</xdr:colOff>
      <xdr:row>29</xdr:row>
      <xdr:rowOff>133350</xdr:rowOff>
    </xdr:to>
    <xdr:pic macro="[11]!DesignIconClicked">
      <xdr:nvPicPr>
        <xdr:cNvPr id="78" name="BExIPUU4U7ZA1V4BVT7CBRZDGT3R" descr="SortDescending"/>
        <xdr:cNvPicPr preferRelativeResize="1">
          <a:picLocks noChangeAspect="1"/>
        </xdr:cNvPicPr>
      </xdr:nvPicPr>
      <xdr:blipFill>
        <a:blip r:embed="rId2"/>
        <a:stretch>
          <a:fillRect/>
        </a:stretch>
      </xdr:blipFill>
      <xdr:spPr>
        <a:xfrm>
          <a:off x="13277850" y="4705350"/>
          <a:ext cx="47625" cy="47625"/>
        </a:xfrm>
        <a:prstGeom prst="rect">
          <a:avLst/>
        </a:prstGeom>
        <a:noFill/>
        <a:ln w="9525" cmpd="sng">
          <a:noFill/>
        </a:ln>
      </xdr:spPr>
    </xdr:pic>
    <xdr:clientData/>
  </xdr:twoCellAnchor>
  <xdr:twoCellAnchor>
    <xdr:from>
      <xdr:col>11</xdr:col>
      <xdr:colOff>28575</xdr:colOff>
      <xdr:row>29</xdr:row>
      <xdr:rowOff>9525</xdr:rowOff>
    </xdr:from>
    <xdr:to>
      <xdr:col>11</xdr:col>
      <xdr:colOff>76200</xdr:colOff>
      <xdr:row>29</xdr:row>
      <xdr:rowOff>57150</xdr:rowOff>
    </xdr:to>
    <xdr:pic macro="[11]!DesignIconClicked">
      <xdr:nvPicPr>
        <xdr:cNvPr id="79" name="BExZPR2M6W9Z48YPCM7CV3VADXDK" descr="SortAscending"/>
        <xdr:cNvPicPr preferRelativeResize="1">
          <a:picLocks noChangeAspect="1"/>
        </xdr:cNvPicPr>
      </xdr:nvPicPr>
      <xdr:blipFill>
        <a:blip r:embed="rId1"/>
        <a:stretch>
          <a:fillRect/>
        </a:stretch>
      </xdr:blipFill>
      <xdr:spPr>
        <a:xfrm>
          <a:off x="13887450" y="4629150"/>
          <a:ext cx="47625" cy="47625"/>
        </a:xfrm>
        <a:prstGeom prst="rect">
          <a:avLst/>
        </a:prstGeom>
        <a:noFill/>
        <a:ln w="9525" cmpd="sng">
          <a:noFill/>
        </a:ln>
      </xdr:spPr>
    </xdr:pic>
    <xdr:clientData fPrintsWithSheet="0"/>
  </xdr:twoCellAnchor>
  <xdr:twoCellAnchor>
    <xdr:from>
      <xdr:col>11</xdr:col>
      <xdr:colOff>28575</xdr:colOff>
      <xdr:row>29</xdr:row>
      <xdr:rowOff>85725</xdr:rowOff>
    </xdr:from>
    <xdr:to>
      <xdr:col>11</xdr:col>
      <xdr:colOff>76200</xdr:colOff>
      <xdr:row>29</xdr:row>
      <xdr:rowOff>133350</xdr:rowOff>
    </xdr:to>
    <xdr:pic macro="[11]!DesignIconClicked">
      <xdr:nvPicPr>
        <xdr:cNvPr id="80" name="BExCWYDE2PA0EVLDE26QBL5A3FRQ" descr="SortDescending"/>
        <xdr:cNvPicPr preferRelativeResize="1">
          <a:picLocks noChangeAspect="1"/>
        </xdr:cNvPicPr>
      </xdr:nvPicPr>
      <xdr:blipFill>
        <a:blip r:embed="rId2"/>
        <a:stretch>
          <a:fillRect/>
        </a:stretch>
      </xdr:blipFill>
      <xdr:spPr>
        <a:xfrm>
          <a:off x="13887450" y="4705350"/>
          <a:ext cx="47625" cy="47625"/>
        </a:xfrm>
        <a:prstGeom prst="rect">
          <a:avLst/>
        </a:prstGeom>
        <a:noFill/>
        <a:ln w="9525" cmpd="sng">
          <a:noFill/>
        </a:ln>
      </xdr:spPr>
    </xdr:pic>
    <xdr:clientData/>
  </xdr:twoCellAnchor>
  <xdr:twoCellAnchor>
    <xdr:from>
      <xdr:col>12</xdr:col>
      <xdr:colOff>28575</xdr:colOff>
      <xdr:row>29</xdr:row>
      <xdr:rowOff>9525</xdr:rowOff>
    </xdr:from>
    <xdr:to>
      <xdr:col>12</xdr:col>
      <xdr:colOff>76200</xdr:colOff>
      <xdr:row>29</xdr:row>
      <xdr:rowOff>57150</xdr:rowOff>
    </xdr:to>
    <xdr:pic macro="[11]!DesignIconClicked">
      <xdr:nvPicPr>
        <xdr:cNvPr id="81" name="BEx3EPLFE0Z6AHISG2GN6AIGMVH0" descr="SortAscending"/>
        <xdr:cNvPicPr preferRelativeResize="1">
          <a:picLocks noChangeAspect="1"/>
        </xdr:cNvPicPr>
      </xdr:nvPicPr>
      <xdr:blipFill>
        <a:blip r:embed="rId1"/>
        <a:stretch>
          <a:fillRect/>
        </a:stretch>
      </xdr:blipFill>
      <xdr:spPr>
        <a:xfrm>
          <a:off x="14563725" y="4629150"/>
          <a:ext cx="47625" cy="47625"/>
        </a:xfrm>
        <a:prstGeom prst="rect">
          <a:avLst/>
        </a:prstGeom>
        <a:noFill/>
        <a:ln w="9525" cmpd="sng">
          <a:noFill/>
        </a:ln>
      </xdr:spPr>
    </xdr:pic>
    <xdr:clientData fPrintsWithSheet="0"/>
  </xdr:twoCellAnchor>
  <xdr:twoCellAnchor>
    <xdr:from>
      <xdr:col>12</xdr:col>
      <xdr:colOff>28575</xdr:colOff>
      <xdr:row>29</xdr:row>
      <xdr:rowOff>85725</xdr:rowOff>
    </xdr:from>
    <xdr:to>
      <xdr:col>12</xdr:col>
      <xdr:colOff>76200</xdr:colOff>
      <xdr:row>29</xdr:row>
      <xdr:rowOff>133350</xdr:rowOff>
    </xdr:to>
    <xdr:pic macro="[11]!DesignIconClicked">
      <xdr:nvPicPr>
        <xdr:cNvPr id="82" name="BExKLFVWHTWRPGRSZZTGCSJ8CPN5" descr="SortDescending"/>
        <xdr:cNvPicPr preferRelativeResize="1">
          <a:picLocks noChangeAspect="1"/>
        </xdr:cNvPicPr>
      </xdr:nvPicPr>
      <xdr:blipFill>
        <a:blip r:embed="rId2"/>
        <a:stretch>
          <a:fillRect/>
        </a:stretch>
      </xdr:blipFill>
      <xdr:spPr>
        <a:xfrm>
          <a:off x="14563725" y="4705350"/>
          <a:ext cx="47625" cy="47625"/>
        </a:xfrm>
        <a:prstGeom prst="rect">
          <a:avLst/>
        </a:prstGeom>
        <a:noFill/>
        <a:ln w="9525" cmpd="sng">
          <a:noFill/>
        </a:ln>
      </xdr:spPr>
    </xdr:pic>
    <xdr:clientData/>
  </xdr:twoCellAnchor>
  <xdr:twoCellAnchor>
    <xdr:from>
      <xdr:col>13</xdr:col>
      <xdr:colOff>28575</xdr:colOff>
      <xdr:row>29</xdr:row>
      <xdr:rowOff>9525</xdr:rowOff>
    </xdr:from>
    <xdr:to>
      <xdr:col>13</xdr:col>
      <xdr:colOff>76200</xdr:colOff>
      <xdr:row>29</xdr:row>
      <xdr:rowOff>57150</xdr:rowOff>
    </xdr:to>
    <xdr:pic macro="[11]!DesignIconClicked">
      <xdr:nvPicPr>
        <xdr:cNvPr id="83" name="BExB0HPEZBVPSCQAMXFHRCPDSJ4U" descr="SortAscending"/>
        <xdr:cNvPicPr preferRelativeResize="1">
          <a:picLocks noChangeAspect="1"/>
        </xdr:cNvPicPr>
      </xdr:nvPicPr>
      <xdr:blipFill>
        <a:blip r:embed="rId1"/>
        <a:stretch>
          <a:fillRect/>
        </a:stretch>
      </xdr:blipFill>
      <xdr:spPr>
        <a:xfrm>
          <a:off x="15182850" y="4629150"/>
          <a:ext cx="47625" cy="47625"/>
        </a:xfrm>
        <a:prstGeom prst="rect">
          <a:avLst/>
        </a:prstGeom>
        <a:noFill/>
        <a:ln w="9525" cmpd="sng">
          <a:noFill/>
        </a:ln>
      </xdr:spPr>
    </xdr:pic>
    <xdr:clientData fPrintsWithSheet="0"/>
  </xdr:twoCellAnchor>
  <xdr:twoCellAnchor>
    <xdr:from>
      <xdr:col>13</xdr:col>
      <xdr:colOff>28575</xdr:colOff>
      <xdr:row>29</xdr:row>
      <xdr:rowOff>85725</xdr:rowOff>
    </xdr:from>
    <xdr:to>
      <xdr:col>13</xdr:col>
      <xdr:colOff>76200</xdr:colOff>
      <xdr:row>29</xdr:row>
      <xdr:rowOff>133350</xdr:rowOff>
    </xdr:to>
    <xdr:pic macro="[11]!DesignIconClicked">
      <xdr:nvPicPr>
        <xdr:cNvPr id="84" name="BExCW6SR7D5AVK4A3GZ737RRVNN4" descr="SortDescending"/>
        <xdr:cNvPicPr preferRelativeResize="1">
          <a:picLocks noChangeAspect="1"/>
        </xdr:cNvPicPr>
      </xdr:nvPicPr>
      <xdr:blipFill>
        <a:blip r:embed="rId2"/>
        <a:stretch>
          <a:fillRect/>
        </a:stretch>
      </xdr:blipFill>
      <xdr:spPr>
        <a:xfrm>
          <a:off x="15182850" y="4705350"/>
          <a:ext cx="47625" cy="47625"/>
        </a:xfrm>
        <a:prstGeom prst="rect">
          <a:avLst/>
        </a:prstGeom>
        <a:noFill/>
        <a:ln w="9525" cmpd="sng">
          <a:noFill/>
        </a:ln>
      </xdr:spPr>
    </xdr:pic>
    <xdr:clientData/>
  </xdr:twoCellAnchor>
  <xdr:twoCellAnchor>
    <xdr:from>
      <xdr:col>14</xdr:col>
      <xdr:colOff>19050</xdr:colOff>
      <xdr:row>29</xdr:row>
      <xdr:rowOff>9525</xdr:rowOff>
    </xdr:from>
    <xdr:to>
      <xdr:col>14</xdr:col>
      <xdr:colOff>66675</xdr:colOff>
      <xdr:row>29</xdr:row>
      <xdr:rowOff>57150</xdr:rowOff>
    </xdr:to>
    <xdr:pic macro="[11]!DesignIconClicked">
      <xdr:nvPicPr>
        <xdr:cNvPr id="85" name="BExEXJOQND9CT17GN6B9DETTXSP0" descr="SortAscending"/>
        <xdr:cNvPicPr preferRelativeResize="1">
          <a:picLocks noChangeAspect="1"/>
        </xdr:cNvPicPr>
      </xdr:nvPicPr>
      <xdr:blipFill>
        <a:blip r:embed="rId1"/>
        <a:stretch>
          <a:fillRect/>
        </a:stretch>
      </xdr:blipFill>
      <xdr:spPr>
        <a:xfrm>
          <a:off x="15782925" y="4629150"/>
          <a:ext cx="47625" cy="47625"/>
        </a:xfrm>
        <a:prstGeom prst="rect">
          <a:avLst/>
        </a:prstGeom>
        <a:noFill/>
        <a:ln w="9525" cmpd="sng">
          <a:noFill/>
        </a:ln>
      </xdr:spPr>
    </xdr:pic>
    <xdr:clientData fPrintsWithSheet="0"/>
  </xdr:twoCellAnchor>
  <xdr:twoCellAnchor>
    <xdr:from>
      <xdr:col>14</xdr:col>
      <xdr:colOff>19050</xdr:colOff>
      <xdr:row>29</xdr:row>
      <xdr:rowOff>85725</xdr:rowOff>
    </xdr:from>
    <xdr:to>
      <xdr:col>14</xdr:col>
      <xdr:colOff>66675</xdr:colOff>
      <xdr:row>29</xdr:row>
      <xdr:rowOff>133350</xdr:rowOff>
    </xdr:to>
    <xdr:pic macro="[11]!DesignIconClicked">
      <xdr:nvPicPr>
        <xdr:cNvPr id="86" name="BExOPHGPZ1HBJ7UZPFDWPJDVOX2C" descr="SortDescending"/>
        <xdr:cNvPicPr preferRelativeResize="1">
          <a:picLocks noChangeAspect="1"/>
        </xdr:cNvPicPr>
      </xdr:nvPicPr>
      <xdr:blipFill>
        <a:blip r:embed="rId2"/>
        <a:stretch>
          <a:fillRect/>
        </a:stretch>
      </xdr:blipFill>
      <xdr:spPr>
        <a:xfrm>
          <a:off x="15782925" y="4705350"/>
          <a:ext cx="47625" cy="47625"/>
        </a:xfrm>
        <a:prstGeom prst="rect">
          <a:avLst/>
        </a:prstGeom>
        <a:noFill/>
        <a:ln w="9525" cmpd="sng">
          <a:noFill/>
        </a:ln>
      </xdr:spPr>
    </xdr:pic>
    <xdr:clientData/>
  </xdr:twoCellAnchor>
  <xdr:twoCellAnchor>
    <xdr:from>
      <xdr:col>15</xdr:col>
      <xdr:colOff>28575</xdr:colOff>
      <xdr:row>29</xdr:row>
      <xdr:rowOff>9525</xdr:rowOff>
    </xdr:from>
    <xdr:to>
      <xdr:col>15</xdr:col>
      <xdr:colOff>76200</xdr:colOff>
      <xdr:row>29</xdr:row>
      <xdr:rowOff>57150</xdr:rowOff>
    </xdr:to>
    <xdr:pic macro="[11]!DesignIconClicked">
      <xdr:nvPicPr>
        <xdr:cNvPr id="87" name="BExB4KV0HP5FAZK2CWCF6VK106B0" descr="SortAscending"/>
        <xdr:cNvPicPr preferRelativeResize="1">
          <a:picLocks noChangeAspect="1"/>
        </xdr:cNvPicPr>
      </xdr:nvPicPr>
      <xdr:blipFill>
        <a:blip r:embed="rId1"/>
        <a:stretch>
          <a:fillRect/>
        </a:stretch>
      </xdr:blipFill>
      <xdr:spPr>
        <a:xfrm>
          <a:off x="16402050" y="4629150"/>
          <a:ext cx="47625" cy="47625"/>
        </a:xfrm>
        <a:prstGeom prst="rect">
          <a:avLst/>
        </a:prstGeom>
        <a:noFill/>
        <a:ln w="9525" cmpd="sng">
          <a:noFill/>
        </a:ln>
      </xdr:spPr>
    </xdr:pic>
    <xdr:clientData fPrintsWithSheet="0"/>
  </xdr:twoCellAnchor>
  <xdr:twoCellAnchor>
    <xdr:from>
      <xdr:col>15</xdr:col>
      <xdr:colOff>28575</xdr:colOff>
      <xdr:row>29</xdr:row>
      <xdr:rowOff>85725</xdr:rowOff>
    </xdr:from>
    <xdr:to>
      <xdr:col>15</xdr:col>
      <xdr:colOff>76200</xdr:colOff>
      <xdr:row>29</xdr:row>
      <xdr:rowOff>133350</xdr:rowOff>
    </xdr:to>
    <xdr:pic macro="[11]!DesignIconClicked">
      <xdr:nvPicPr>
        <xdr:cNvPr id="88" name="BExXRBZ8WDSOA5PM0U6WWN7MBKUK" descr="SortDescending"/>
        <xdr:cNvPicPr preferRelativeResize="1">
          <a:picLocks noChangeAspect="1"/>
        </xdr:cNvPicPr>
      </xdr:nvPicPr>
      <xdr:blipFill>
        <a:blip r:embed="rId2"/>
        <a:stretch>
          <a:fillRect/>
        </a:stretch>
      </xdr:blipFill>
      <xdr:spPr>
        <a:xfrm>
          <a:off x="16402050" y="4705350"/>
          <a:ext cx="47625" cy="47625"/>
        </a:xfrm>
        <a:prstGeom prst="rect">
          <a:avLst/>
        </a:prstGeom>
        <a:noFill/>
        <a:ln w="9525" cmpd="sng">
          <a:noFill/>
        </a:ln>
      </xdr:spPr>
    </xdr:pic>
    <xdr:clientData/>
  </xdr:twoCellAnchor>
  <xdr:twoCellAnchor>
    <xdr:from>
      <xdr:col>16</xdr:col>
      <xdr:colOff>28575</xdr:colOff>
      <xdr:row>29</xdr:row>
      <xdr:rowOff>9525</xdr:rowOff>
    </xdr:from>
    <xdr:to>
      <xdr:col>16</xdr:col>
      <xdr:colOff>76200</xdr:colOff>
      <xdr:row>29</xdr:row>
      <xdr:rowOff>57150</xdr:rowOff>
    </xdr:to>
    <xdr:pic macro="[11]!DesignIconClicked">
      <xdr:nvPicPr>
        <xdr:cNvPr id="89" name="BExEUP6TEOL1JKU6E8PZ4M5CYXVL" descr="SortAscending"/>
        <xdr:cNvPicPr preferRelativeResize="1">
          <a:picLocks noChangeAspect="1"/>
        </xdr:cNvPicPr>
      </xdr:nvPicPr>
      <xdr:blipFill>
        <a:blip r:embed="rId1"/>
        <a:stretch>
          <a:fillRect/>
        </a:stretch>
      </xdr:blipFill>
      <xdr:spPr>
        <a:xfrm>
          <a:off x="17011650" y="4629150"/>
          <a:ext cx="47625" cy="47625"/>
        </a:xfrm>
        <a:prstGeom prst="rect">
          <a:avLst/>
        </a:prstGeom>
        <a:noFill/>
        <a:ln w="9525" cmpd="sng">
          <a:noFill/>
        </a:ln>
      </xdr:spPr>
    </xdr:pic>
    <xdr:clientData fPrintsWithSheet="0"/>
  </xdr:twoCellAnchor>
  <xdr:twoCellAnchor>
    <xdr:from>
      <xdr:col>16</xdr:col>
      <xdr:colOff>28575</xdr:colOff>
      <xdr:row>29</xdr:row>
      <xdr:rowOff>85725</xdr:rowOff>
    </xdr:from>
    <xdr:to>
      <xdr:col>16</xdr:col>
      <xdr:colOff>76200</xdr:colOff>
      <xdr:row>29</xdr:row>
      <xdr:rowOff>133350</xdr:rowOff>
    </xdr:to>
    <xdr:pic macro="[11]!DesignIconClicked">
      <xdr:nvPicPr>
        <xdr:cNvPr id="90" name="BEx9CPH8DDFAAFNF5ZOB601K0E9M" descr="SortDescending"/>
        <xdr:cNvPicPr preferRelativeResize="1">
          <a:picLocks noChangeAspect="1"/>
        </xdr:cNvPicPr>
      </xdr:nvPicPr>
      <xdr:blipFill>
        <a:blip r:embed="rId2"/>
        <a:stretch>
          <a:fillRect/>
        </a:stretch>
      </xdr:blipFill>
      <xdr:spPr>
        <a:xfrm>
          <a:off x="17011650" y="4705350"/>
          <a:ext cx="47625" cy="47625"/>
        </a:xfrm>
        <a:prstGeom prst="rect">
          <a:avLst/>
        </a:prstGeom>
        <a:noFill/>
        <a:ln w="9525" cmpd="sng">
          <a:noFill/>
        </a:ln>
      </xdr:spPr>
    </xdr:pic>
    <xdr:clientData/>
  </xdr:twoCellAnchor>
  <xdr:twoCellAnchor>
    <xdr:from>
      <xdr:col>17</xdr:col>
      <xdr:colOff>28575</xdr:colOff>
      <xdr:row>29</xdr:row>
      <xdr:rowOff>9525</xdr:rowOff>
    </xdr:from>
    <xdr:to>
      <xdr:col>17</xdr:col>
      <xdr:colOff>76200</xdr:colOff>
      <xdr:row>29</xdr:row>
      <xdr:rowOff>57150</xdr:rowOff>
    </xdr:to>
    <xdr:pic macro="[11]!DesignIconClicked">
      <xdr:nvPicPr>
        <xdr:cNvPr id="91" name="BEx023TTZTLW37XMKQGMNQT64LPO" descr="SortAscending"/>
        <xdr:cNvPicPr preferRelativeResize="1">
          <a:picLocks noChangeAspect="1"/>
        </xdr:cNvPicPr>
      </xdr:nvPicPr>
      <xdr:blipFill>
        <a:blip r:embed="rId1"/>
        <a:stretch>
          <a:fillRect/>
        </a:stretch>
      </xdr:blipFill>
      <xdr:spPr>
        <a:xfrm>
          <a:off x="17621250" y="4629150"/>
          <a:ext cx="47625" cy="47625"/>
        </a:xfrm>
        <a:prstGeom prst="rect">
          <a:avLst/>
        </a:prstGeom>
        <a:noFill/>
        <a:ln w="9525" cmpd="sng">
          <a:noFill/>
        </a:ln>
      </xdr:spPr>
    </xdr:pic>
    <xdr:clientData fPrintsWithSheet="0"/>
  </xdr:twoCellAnchor>
  <xdr:twoCellAnchor>
    <xdr:from>
      <xdr:col>17</xdr:col>
      <xdr:colOff>28575</xdr:colOff>
      <xdr:row>29</xdr:row>
      <xdr:rowOff>85725</xdr:rowOff>
    </xdr:from>
    <xdr:to>
      <xdr:col>17</xdr:col>
      <xdr:colOff>76200</xdr:colOff>
      <xdr:row>29</xdr:row>
      <xdr:rowOff>133350</xdr:rowOff>
    </xdr:to>
    <xdr:pic macro="[11]!DesignIconClicked">
      <xdr:nvPicPr>
        <xdr:cNvPr id="92" name="BExIL63X2GBWPVXICNZBK0MP7A71" descr="SortDescending"/>
        <xdr:cNvPicPr preferRelativeResize="1">
          <a:picLocks noChangeAspect="1"/>
        </xdr:cNvPicPr>
      </xdr:nvPicPr>
      <xdr:blipFill>
        <a:blip r:embed="rId2"/>
        <a:stretch>
          <a:fillRect/>
        </a:stretch>
      </xdr:blipFill>
      <xdr:spPr>
        <a:xfrm>
          <a:off x="17621250" y="4705350"/>
          <a:ext cx="47625" cy="47625"/>
        </a:xfrm>
        <a:prstGeom prst="rect">
          <a:avLst/>
        </a:prstGeom>
        <a:noFill/>
        <a:ln w="9525" cmpd="sng">
          <a:noFill/>
        </a:ln>
      </xdr:spPr>
    </xdr:pic>
    <xdr:clientData/>
  </xdr:twoCellAnchor>
  <xdr:twoCellAnchor editAs="oneCell">
    <xdr:from>
      <xdr:col>4</xdr:col>
      <xdr:colOff>28575</xdr:colOff>
      <xdr:row>29</xdr:row>
      <xdr:rowOff>19050</xdr:rowOff>
    </xdr:from>
    <xdr:to>
      <xdr:col>4</xdr:col>
      <xdr:colOff>76200</xdr:colOff>
      <xdr:row>29</xdr:row>
      <xdr:rowOff>66675</xdr:rowOff>
    </xdr:to>
    <xdr:pic macro="[11]!DesignIconClicked">
      <xdr:nvPicPr>
        <xdr:cNvPr id="93" name="BExCSTPXP0X7S6G5B18HRFLNK807" descr="SortAscending.gif"/>
        <xdr:cNvPicPr preferRelativeResize="1">
          <a:picLocks noChangeAspect="0"/>
        </xdr:cNvPicPr>
      </xdr:nvPicPr>
      <xdr:blipFill>
        <a:blip r:embed="rId3"/>
        <a:stretch>
          <a:fillRect/>
        </a:stretch>
      </xdr:blipFill>
      <xdr:spPr>
        <a:xfrm>
          <a:off x="4886325" y="4638675"/>
          <a:ext cx="47625" cy="47625"/>
        </a:xfrm>
        <a:prstGeom prst="rect">
          <a:avLst/>
        </a:prstGeom>
        <a:noFill/>
        <a:ln w="9525" cmpd="sng">
          <a:noFill/>
        </a:ln>
      </xdr:spPr>
    </xdr:pic>
    <xdr:clientData fPrintsWithSheet="0"/>
  </xdr:twoCellAnchor>
  <xdr:twoCellAnchor editAs="oneCell">
    <xdr:from>
      <xdr:col>4</xdr:col>
      <xdr:colOff>28575</xdr:colOff>
      <xdr:row>29</xdr:row>
      <xdr:rowOff>95250</xdr:rowOff>
    </xdr:from>
    <xdr:to>
      <xdr:col>4</xdr:col>
      <xdr:colOff>76200</xdr:colOff>
      <xdr:row>29</xdr:row>
      <xdr:rowOff>142875</xdr:rowOff>
    </xdr:to>
    <xdr:pic macro="[11]!DesignIconClicked">
      <xdr:nvPicPr>
        <xdr:cNvPr id="94" name="BExD9WK0VYRU4MLZ9U5KF77X0T3T" descr="SortDescendingT.gif"/>
        <xdr:cNvPicPr preferRelativeResize="1">
          <a:picLocks noChangeAspect="0"/>
        </xdr:cNvPicPr>
      </xdr:nvPicPr>
      <xdr:blipFill>
        <a:blip r:embed="rId4"/>
        <a:stretch>
          <a:fillRect/>
        </a:stretch>
      </xdr:blipFill>
      <xdr:spPr>
        <a:xfrm>
          <a:off x="4886325" y="4714875"/>
          <a:ext cx="47625" cy="47625"/>
        </a:xfrm>
        <a:prstGeom prst="rect">
          <a:avLst/>
        </a:prstGeom>
        <a:noFill/>
        <a:ln w="9525" cmpd="sng">
          <a:noFill/>
        </a:ln>
      </xdr:spPr>
    </xdr:pic>
    <xdr:clientData/>
  </xdr:twoCellAnchor>
  <xdr:twoCellAnchor editAs="oneCell">
    <xdr:from>
      <xdr:col>5</xdr:col>
      <xdr:colOff>28575</xdr:colOff>
      <xdr:row>29</xdr:row>
      <xdr:rowOff>19050</xdr:rowOff>
    </xdr:from>
    <xdr:to>
      <xdr:col>5</xdr:col>
      <xdr:colOff>85725</xdr:colOff>
      <xdr:row>29</xdr:row>
      <xdr:rowOff>66675</xdr:rowOff>
    </xdr:to>
    <xdr:pic macro="[11]!DesignIconClicked">
      <xdr:nvPicPr>
        <xdr:cNvPr id="95" name="BExTXIQECNB3UV5MGYCWCBRFQ3SS" descr="SortAscending.gif"/>
        <xdr:cNvPicPr preferRelativeResize="1">
          <a:picLocks noChangeAspect="0"/>
        </xdr:cNvPicPr>
      </xdr:nvPicPr>
      <xdr:blipFill>
        <a:blip r:embed="rId3"/>
        <a:stretch>
          <a:fillRect/>
        </a:stretch>
      </xdr:blipFill>
      <xdr:spPr>
        <a:xfrm>
          <a:off x="8105775" y="4638675"/>
          <a:ext cx="57150" cy="47625"/>
        </a:xfrm>
        <a:prstGeom prst="rect">
          <a:avLst/>
        </a:prstGeom>
        <a:noFill/>
        <a:ln w="9525" cmpd="sng">
          <a:noFill/>
        </a:ln>
      </xdr:spPr>
    </xdr:pic>
    <xdr:clientData fPrintsWithSheet="0"/>
  </xdr:twoCellAnchor>
  <xdr:twoCellAnchor editAs="oneCell">
    <xdr:from>
      <xdr:col>5</xdr:col>
      <xdr:colOff>28575</xdr:colOff>
      <xdr:row>29</xdr:row>
      <xdr:rowOff>95250</xdr:rowOff>
    </xdr:from>
    <xdr:to>
      <xdr:col>5</xdr:col>
      <xdr:colOff>85725</xdr:colOff>
      <xdr:row>29</xdr:row>
      <xdr:rowOff>142875</xdr:rowOff>
    </xdr:to>
    <xdr:pic macro="[11]!DesignIconClicked">
      <xdr:nvPicPr>
        <xdr:cNvPr id="96" name="BExZPOJ0FO2BC001SIOYATERYR5G" descr="SortDescendingT.gif"/>
        <xdr:cNvPicPr preferRelativeResize="1">
          <a:picLocks noChangeAspect="0"/>
        </xdr:cNvPicPr>
      </xdr:nvPicPr>
      <xdr:blipFill>
        <a:blip r:embed="rId4"/>
        <a:stretch>
          <a:fillRect/>
        </a:stretch>
      </xdr:blipFill>
      <xdr:spPr>
        <a:xfrm>
          <a:off x="8105775" y="4714875"/>
          <a:ext cx="57150" cy="47625"/>
        </a:xfrm>
        <a:prstGeom prst="rect">
          <a:avLst/>
        </a:prstGeom>
        <a:noFill/>
        <a:ln w="9525" cmpd="sng">
          <a:noFill/>
        </a:ln>
      </xdr:spPr>
    </xdr:pic>
    <xdr:clientData/>
  </xdr:twoCellAnchor>
  <xdr:twoCellAnchor editAs="oneCell">
    <xdr:from>
      <xdr:col>6</xdr:col>
      <xdr:colOff>28575</xdr:colOff>
      <xdr:row>29</xdr:row>
      <xdr:rowOff>19050</xdr:rowOff>
    </xdr:from>
    <xdr:to>
      <xdr:col>6</xdr:col>
      <xdr:colOff>85725</xdr:colOff>
      <xdr:row>29</xdr:row>
      <xdr:rowOff>66675</xdr:rowOff>
    </xdr:to>
    <xdr:pic macro="[11]!DesignIconClicked">
      <xdr:nvPicPr>
        <xdr:cNvPr id="97" name="BExD0SJ3XC7PM4CAIDE5PBGZGKVH" descr="SortAscending.gif"/>
        <xdr:cNvPicPr preferRelativeResize="1">
          <a:picLocks noChangeAspect="0"/>
        </xdr:cNvPicPr>
      </xdr:nvPicPr>
      <xdr:blipFill>
        <a:blip r:embed="rId3"/>
        <a:stretch>
          <a:fillRect/>
        </a:stretch>
      </xdr:blipFill>
      <xdr:spPr>
        <a:xfrm>
          <a:off x="8943975" y="4638675"/>
          <a:ext cx="57150" cy="47625"/>
        </a:xfrm>
        <a:prstGeom prst="rect">
          <a:avLst/>
        </a:prstGeom>
        <a:noFill/>
        <a:ln w="9525" cmpd="sng">
          <a:noFill/>
        </a:ln>
      </xdr:spPr>
    </xdr:pic>
    <xdr:clientData fPrintsWithSheet="0"/>
  </xdr:twoCellAnchor>
  <xdr:twoCellAnchor editAs="oneCell">
    <xdr:from>
      <xdr:col>6</xdr:col>
      <xdr:colOff>28575</xdr:colOff>
      <xdr:row>29</xdr:row>
      <xdr:rowOff>95250</xdr:rowOff>
    </xdr:from>
    <xdr:to>
      <xdr:col>6</xdr:col>
      <xdr:colOff>85725</xdr:colOff>
      <xdr:row>29</xdr:row>
      <xdr:rowOff>142875</xdr:rowOff>
    </xdr:to>
    <xdr:pic macro="[11]!DesignIconClicked">
      <xdr:nvPicPr>
        <xdr:cNvPr id="98" name="BEx3PF5QR95911SX94GALBCGSJ67" descr="SortDescendingT.gif"/>
        <xdr:cNvPicPr preferRelativeResize="1">
          <a:picLocks noChangeAspect="0"/>
        </xdr:cNvPicPr>
      </xdr:nvPicPr>
      <xdr:blipFill>
        <a:blip r:embed="rId4"/>
        <a:stretch>
          <a:fillRect/>
        </a:stretch>
      </xdr:blipFill>
      <xdr:spPr>
        <a:xfrm>
          <a:off x="8943975" y="4714875"/>
          <a:ext cx="57150" cy="47625"/>
        </a:xfrm>
        <a:prstGeom prst="rect">
          <a:avLst/>
        </a:prstGeom>
        <a:noFill/>
        <a:ln w="9525" cmpd="sng">
          <a:noFill/>
        </a:ln>
      </xdr:spPr>
    </xdr:pic>
    <xdr:clientData/>
  </xdr:twoCellAnchor>
  <xdr:twoCellAnchor editAs="oneCell">
    <xdr:from>
      <xdr:col>7</xdr:col>
      <xdr:colOff>19050</xdr:colOff>
      <xdr:row>29</xdr:row>
      <xdr:rowOff>19050</xdr:rowOff>
    </xdr:from>
    <xdr:to>
      <xdr:col>7</xdr:col>
      <xdr:colOff>66675</xdr:colOff>
      <xdr:row>29</xdr:row>
      <xdr:rowOff>66675</xdr:rowOff>
    </xdr:to>
    <xdr:pic macro="[11]!DesignIconClicked">
      <xdr:nvPicPr>
        <xdr:cNvPr id="99" name="BExOKLE1GENNG00X2EWOPVAX0X4Q" descr="SortAscending.gif"/>
        <xdr:cNvPicPr preferRelativeResize="1">
          <a:picLocks noChangeAspect="0"/>
        </xdr:cNvPicPr>
      </xdr:nvPicPr>
      <xdr:blipFill>
        <a:blip r:embed="rId3"/>
        <a:stretch>
          <a:fillRect/>
        </a:stretch>
      </xdr:blipFill>
      <xdr:spPr>
        <a:xfrm>
          <a:off x="10515600" y="4638675"/>
          <a:ext cx="47625" cy="47625"/>
        </a:xfrm>
        <a:prstGeom prst="rect">
          <a:avLst/>
        </a:prstGeom>
        <a:noFill/>
        <a:ln w="9525" cmpd="sng">
          <a:noFill/>
        </a:ln>
      </xdr:spPr>
    </xdr:pic>
    <xdr:clientData fPrintsWithSheet="0"/>
  </xdr:twoCellAnchor>
  <xdr:twoCellAnchor editAs="oneCell">
    <xdr:from>
      <xdr:col>7</xdr:col>
      <xdr:colOff>19050</xdr:colOff>
      <xdr:row>29</xdr:row>
      <xdr:rowOff>95250</xdr:rowOff>
    </xdr:from>
    <xdr:to>
      <xdr:col>7</xdr:col>
      <xdr:colOff>66675</xdr:colOff>
      <xdr:row>29</xdr:row>
      <xdr:rowOff>142875</xdr:rowOff>
    </xdr:to>
    <xdr:pic macro="[11]!DesignIconClicked">
      <xdr:nvPicPr>
        <xdr:cNvPr id="100" name="BExEQRFJ0E124LZQA6MLSUB5I653" descr="SortDescendingT.gif"/>
        <xdr:cNvPicPr preferRelativeResize="1">
          <a:picLocks noChangeAspect="0"/>
        </xdr:cNvPicPr>
      </xdr:nvPicPr>
      <xdr:blipFill>
        <a:blip r:embed="rId4"/>
        <a:stretch>
          <a:fillRect/>
        </a:stretch>
      </xdr:blipFill>
      <xdr:spPr>
        <a:xfrm>
          <a:off x="10515600" y="4714875"/>
          <a:ext cx="47625" cy="47625"/>
        </a:xfrm>
        <a:prstGeom prst="rect">
          <a:avLst/>
        </a:prstGeom>
        <a:noFill/>
        <a:ln w="9525" cmpd="sng">
          <a:noFill/>
        </a:ln>
      </xdr:spPr>
    </xdr:pic>
    <xdr:clientData/>
  </xdr:twoCellAnchor>
  <xdr:twoCellAnchor editAs="oneCell">
    <xdr:from>
      <xdr:col>8</xdr:col>
      <xdr:colOff>19050</xdr:colOff>
      <xdr:row>29</xdr:row>
      <xdr:rowOff>19050</xdr:rowOff>
    </xdr:from>
    <xdr:to>
      <xdr:col>8</xdr:col>
      <xdr:colOff>66675</xdr:colOff>
      <xdr:row>29</xdr:row>
      <xdr:rowOff>66675</xdr:rowOff>
    </xdr:to>
    <xdr:pic macro="[11]!DesignIconClicked">
      <xdr:nvPicPr>
        <xdr:cNvPr id="101" name="BExB4KEUCWF67EGV1CES1IYRCGA4" descr="SortAscending.gif"/>
        <xdr:cNvPicPr preferRelativeResize="1">
          <a:picLocks noChangeAspect="0"/>
        </xdr:cNvPicPr>
      </xdr:nvPicPr>
      <xdr:blipFill>
        <a:blip r:embed="rId3"/>
        <a:stretch>
          <a:fillRect/>
        </a:stretch>
      </xdr:blipFill>
      <xdr:spPr>
        <a:xfrm>
          <a:off x="11191875" y="4638675"/>
          <a:ext cx="47625" cy="47625"/>
        </a:xfrm>
        <a:prstGeom prst="rect">
          <a:avLst/>
        </a:prstGeom>
        <a:noFill/>
        <a:ln w="9525" cmpd="sng">
          <a:noFill/>
        </a:ln>
      </xdr:spPr>
    </xdr:pic>
    <xdr:clientData fPrintsWithSheet="0"/>
  </xdr:twoCellAnchor>
  <xdr:twoCellAnchor editAs="oneCell">
    <xdr:from>
      <xdr:col>8</xdr:col>
      <xdr:colOff>19050</xdr:colOff>
      <xdr:row>29</xdr:row>
      <xdr:rowOff>95250</xdr:rowOff>
    </xdr:from>
    <xdr:to>
      <xdr:col>8</xdr:col>
      <xdr:colOff>66675</xdr:colOff>
      <xdr:row>29</xdr:row>
      <xdr:rowOff>142875</xdr:rowOff>
    </xdr:to>
    <xdr:pic macro="[11]!DesignIconClicked">
      <xdr:nvPicPr>
        <xdr:cNvPr id="102" name="BExQC7BUI542XXDCWXLSTJEZHO95" descr="SortDescendingT.gif"/>
        <xdr:cNvPicPr preferRelativeResize="1">
          <a:picLocks noChangeAspect="0"/>
        </xdr:cNvPicPr>
      </xdr:nvPicPr>
      <xdr:blipFill>
        <a:blip r:embed="rId4"/>
        <a:stretch>
          <a:fillRect/>
        </a:stretch>
      </xdr:blipFill>
      <xdr:spPr>
        <a:xfrm>
          <a:off x="11191875" y="4714875"/>
          <a:ext cx="47625" cy="47625"/>
        </a:xfrm>
        <a:prstGeom prst="rect">
          <a:avLst/>
        </a:prstGeom>
        <a:noFill/>
        <a:ln w="9525" cmpd="sng">
          <a:noFill/>
        </a:ln>
      </xdr:spPr>
    </xdr:pic>
    <xdr:clientData/>
  </xdr:twoCellAnchor>
  <xdr:twoCellAnchor editAs="oneCell">
    <xdr:from>
      <xdr:col>9</xdr:col>
      <xdr:colOff>28575</xdr:colOff>
      <xdr:row>29</xdr:row>
      <xdr:rowOff>19050</xdr:rowOff>
    </xdr:from>
    <xdr:to>
      <xdr:col>9</xdr:col>
      <xdr:colOff>85725</xdr:colOff>
      <xdr:row>29</xdr:row>
      <xdr:rowOff>66675</xdr:rowOff>
    </xdr:to>
    <xdr:pic macro="[11]!DesignIconClicked">
      <xdr:nvPicPr>
        <xdr:cNvPr id="103" name="BEx5FIEIWGA1MB1CO4X547ZXVG5H" descr="SortAscending.gif"/>
        <xdr:cNvPicPr preferRelativeResize="1">
          <a:picLocks noChangeAspect="0"/>
        </xdr:cNvPicPr>
      </xdr:nvPicPr>
      <xdr:blipFill>
        <a:blip r:embed="rId3"/>
        <a:stretch>
          <a:fillRect/>
        </a:stretch>
      </xdr:blipFill>
      <xdr:spPr>
        <a:xfrm>
          <a:off x="11868150" y="4638675"/>
          <a:ext cx="57150" cy="47625"/>
        </a:xfrm>
        <a:prstGeom prst="rect">
          <a:avLst/>
        </a:prstGeom>
        <a:noFill/>
        <a:ln w="9525" cmpd="sng">
          <a:noFill/>
        </a:ln>
      </xdr:spPr>
    </xdr:pic>
    <xdr:clientData fPrintsWithSheet="0"/>
  </xdr:twoCellAnchor>
  <xdr:twoCellAnchor editAs="oneCell">
    <xdr:from>
      <xdr:col>9</xdr:col>
      <xdr:colOff>28575</xdr:colOff>
      <xdr:row>29</xdr:row>
      <xdr:rowOff>95250</xdr:rowOff>
    </xdr:from>
    <xdr:to>
      <xdr:col>9</xdr:col>
      <xdr:colOff>85725</xdr:colOff>
      <xdr:row>29</xdr:row>
      <xdr:rowOff>142875</xdr:rowOff>
    </xdr:to>
    <xdr:pic macro="[11]!DesignIconClicked">
      <xdr:nvPicPr>
        <xdr:cNvPr id="104" name="BExW7OUMG6V8AAH0MRH5ZQPP6V9W" descr="SortDescendingT.gif"/>
        <xdr:cNvPicPr preferRelativeResize="1">
          <a:picLocks noChangeAspect="0"/>
        </xdr:cNvPicPr>
      </xdr:nvPicPr>
      <xdr:blipFill>
        <a:blip r:embed="rId4"/>
        <a:stretch>
          <a:fillRect/>
        </a:stretch>
      </xdr:blipFill>
      <xdr:spPr>
        <a:xfrm>
          <a:off x="11868150" y="4714875"/>
          <a:ext cx="57150" cy="47625"/>
        </a:xfrm>
        <a:prstGeom prst="rect">
          <a:avLst/>
        </a:prstGeom>
        <a:noFill/>
        <a:ln w="9525" cmpd="sng">
          <a:noFill/>
        </a:ln>
      </xdr:spPr>
    </xdr:pic>
    <xdr:clientData/>
  </xdr:twoCellAnchor>
  <xdr:twoCellAnchor editAs="oneCell">
    <xdr:from>
      <xdr:col>10</xdr:col>
      <xdr:colOff>28575</xdr:colOff>
      <xdr:row>29</xdr:row>
      <xdr:rowOff>19050</xdr:rowOff>
    </xdr:from>
    <xdr:to>
      <xdr:col>10</xdr:col>
      <xdr:colOff>85725</xdr:colOff>
      <xdr:row>29</xdr:row>
      <xdr:rowOff>66675</xdr:rowOff>
    </xdr:to>
    <xdr:pic macro="[11]!DesignIconClicked">
      <xdr:nvPicPr>
        <xdr:cNvPr id="105" name="BEx5FW1I7ZJYLARWHVZTQ1B3N6OL" descr="SortAscending.gif"/>
        <xdr:cNvPicPr preferRelativeResize="1">
          <a:picLocks noChangeAspect="0"/>
        </xdr:cNvPicPr>
      </xdr:nvPicPr>
      <xdr:blipFill>
        <a:blip r:embed="rId3"/>
        <a:stretch>
          <a:fillRect/>
        </a:stretch>
      </xdr:blipFill>
      <xdr:spPr>
        <a:xfrm>
          <a:off x="13277850" y="4638675"/>
          <a:ext cx="57150" cy="47625"/>
        </a:xfrm>
        <a:prstGeom prst="rect">
          <a:avLst/>
        </a:prstGeom>
        <a:noFill/>
        <a:ln w="9525" cmpd="sng">
          <a:noFill/>
        </a:ln>
      </xdr:spPr>
    </xdr:pic>
    <xdr:clientData fPrintsWithSheet="0"/>
  </xdr:twoCellAnchor>
  <xdr:twoCellAnchor editAs="oneCell">
    <xdr:from>
      <xdr:col>10</xdr:col>
      <xdr:colOff>28575</xdr:colOff>
      <xdr:row>29</xdr:row>
      <xdr:rowOff>95250</xdr:rowOff>
    </xdr:from>
    <xdr:to>
      <xdr:col>10</xdr:col>
      <xdr:colOff>85725</xdr:colOff>
      <xdr:row>29</xdr:row>
      <xdr:rowOff>142875</xdr:rowOff>
    </xdr:to>
    <xdr:pic macro="[11]!DesignIconClicked">
      <xdr:nvPicPr>
        <xdr:cNvPr id="106" name="BEx7L1FY70GEP4KIASKZRXE0LDL4" descr="SortDescendingT.gif"/>
        <xdr:cNvPicPr preferRelativeResize="1">
          <a:picLocks noChangeAspect="0"/>
        </xdr:cNvPicPr>
      </xdr:nvPicPr>
      <xdr:blipFill>
        <a:blip r:embed="rId4"/>
        <a:stretch>
          <a:fillRect/>
        </a:stretch>
      </xdr:blipFill>
      <xdr:spPr>
        <a:xfrm>
          <a:off x="13277850" y="4714875"/>
          <a:ext cx="57150" cy="47625"/>
        </a:xfrm>
        <a:prstGeom prst="rect">
          <a:avLst/>
        </a:prstGeom>
        <a:noFill/>
        <a:ln w="9525" cmpd="sng">
          <a:noFill/>
        </a:ln>
      </xdr:spPr>
    </xdr:pic>
    <xdr:clientData/>
  </xdr:twoCellAnchor>
  <xdr:twoCellAnchor editAs="oneCell">
    <xdr:from>
      <xdr:col>11</xdr:col>
      <xdr:colOff>28575</xdr:colOff>
      <xdr:row>29</xdr:row>
      <xdr:rowOff>19050</xdr:rowOff>
    </xdr:from>
    <xdr:to>
      <xdr:col>11</xdr:col>
      <xdr:colOff>76200</xdr:colOff>
      <xdr:row>29</xdr:row>
      <xdr:rowOff>66675</xdr:rowOff>
    </xdr:to>
    <xdr:pic macro="[11]!DesignIconClicked">
      <xdr:nvPicPr>
        <xdr:cNvPr id="107" name="BExQ3B3OGB9NLEZME37GF34KB4O3" descr="SortAscending.gif"/>
        <xdr:cNvPicPr preferRelativeResize="1">
          <a:picLocks noChangeAspect="0"/>
        </xdr:cNvPicPr>
      </xdr:nvPicPr>
      <xdr:blipFill>
        <a:blip r:embed="rId3"/>
        <a:stretch>
          <a:fillRect/>
        </a:stretch>
      </xdr:blipFill>
      <xdr:spPr>
        <a:xfrm>
          <a:off x="13887450" y="4638675"/>
          <a:ext cx="47625" cy="47625"/>
        </a:xfrm>
        <a:prstGeom prst="rect">
          <a:avLst/>
        </a:prstGeom>
        <a:noFill/>
        <a:ln w="9525" cmpd="sng">
          <a:noFill/>
        </a:ln>
      </xdr:spPr>
    </xdr:pic>
    <xdr:clientData fPrintsWithSheet="0"/>
  </xdr:twoCellAnchor>
  <xdr:twoCellAnchor editAs="oneCell">
    <xdr:from>
      <xdr:col>11</xdr:col>
      <xdr:colOff>28575</xdr:colOff>
      <xdr:row>29</xdr:row>
      <xdr:rowOff>95250</xdr:rowOff>
    </xdr:from>
    <xdr:to>
      <xdr:col>11</xdr:col>
      <xdr:colOff>76200</xdr:colOff>
      <xdr:row>29</xdr:row>
      <xdr:rowOff>142875</xdr:rowOff>
    </xdr:to>
    <xdr:pic macro="[11]!DesignIconClicked">
      <xdr:nvPicPr>
        <xdr:cNvPr id="108" name="BEx3FTB58OBB7J63G45PVGETBATA" descr="SortDescendingT.gif"/>
        <xdr:cNvPicPr preferRelativeResize="1">
          <a:picLocks noChangeAspect="0"/>
        </xdr:cNvPicPr>
      </xdr:nvPicPr>
      <xdr:blipFill>
        <a:blip r:embed="rId4"/>
        <a:stretch>
          <a:fillRect/>
        </a:stretch>
      </xdr:blipFill>
      <xdr:spPr>
        <a:xfrm>
          <a:off x="13887450" y="4714875"/>
          <a:ext cx="47625" cy="47625"/>
        </a:xfrm>
        <a:prstGeom prst="rect">
          <a:avLst/>
        </a:prstGeom>
        <a:noFill/>
        <a:ln w="9525" cmpd="sng">
          <a:noFill/>
        </a:ln>
      </xdr:spPr>
    </xdr:pic>
    <xdr:clientData/>
  </xdr:twoCellAnchor>
  <xdr:twoCellAnchor editAs="oneCell">
    <xdr:from>
      <xdr:col>12</xdr:col>
      <xdr:colOff>28575</xdr:colOff>
      <xdr:row>29</xdr:row>
      <xdr:rowOff>19050</xdr:rowOff>
    </xdr:from>
    <xdr:to>
      <xdr:col>12</xdr:col>
      <xdr:colOff>76200</xdr:colOff>
      <xdr:row>29</xdr:row>
      <xdr:rowOff>66675</xdr:rowOff>
    </xdr:to>
    <xdr:pic macro="[11]!DesignIconClicked">
      <xdr:nvPicPr>
        <xdr:cNvPr id="109" name="BExKNAF0FPHCE66NHA7JNLJ27QNT" descr="SortAscending.gif"/>
        <xdr:cNvPicPr preferRelativeResize="1">
          <a:picLocks noChangeAspect="0"/>
        </xdr:cNvPicPr>
      </xdr:nvPicPr>
      <xdr:blipFill>
        <a:blip r:embed="rId3"/>
        <a:stretch>
          <a:fillRect/>
        </a:stretch>
      </xdr:blipFill>
      <xdr:spPr>
        <a:xfrm>
          <a:off x="14563725" y="4638675"/>
          <a:ext cx="47625" cy="47625"/>
        </a:xfrm>
        <a:prstGeom prst="rect">
          <a:avLst/>
        </a:prstGeom>
        <a:noFill/>
        <a:ln w="9525" cmpd="sng">
          <a:noFill/>
        </a:ln>
      </xdr:spPr>
    </xdr:pic>
    <xdr:clientData fPrintsWithSheet="0"/>
  </xdr:twoCellAnchor>
  <xdr:twoCellAnchor editAs="oneCell">
    <xdr:from>
      <xdr:col>12</xdr:col>
      <xdr:colOff>28575</xdr:colOff>
      <xdr:row>29</xdr:row>
      <xdr:rowOff>95250</xdr:rowOff>
    </xdr:from>
    <xdr:to>
      <xdr:col>12</xdr:col>
      <xdr:colOff>76200</xdr:colOff>
      <xdr:row>29</xdr:row>
      <xdr:rowOff>142875</xdr:rowOff>
    </xdr:to>
    <xdr:pic macro="[11]!DesignIconClicked">
      <xdr:nvPicPr>
        <xdr:cNvPr id="110" name="BExSAO7Y50BG8A0PL8SDME8EXAB4" descr="SortDescendingT.gif"/>
        <xdr:cNvPicPr preferRelativeResize="1">
          <a:picLocks noChangeAspect="0"/>
        </xdr:cNvPicPr>
      </xdr:nvPicPr>
      <xdr:blipFill>
        <a:blip r:embed="rId4"/>
        <a:stretch>
          <a:fillRect/>
        </a:stretch>
      </xdr:blipFill>
      <xdr:spPr>
        <a:xfrm>
          <a:off x="14563725" y="4714875"/>
          <a:ext cx="47625" cy="47625"/>
        </a:xfrm>
        <a:prstGeom prst="rect">
          <a:avLst/>
        </a:prstGeom>
        <a:noFill/>
        <a:ln w="9525" cmpd="sng">
          <a:noFill/>
        </a:ln>
      </xdr:spPr>
    </xdr:pic>
    <xdr:clientData/>
  </xdr:twoCellAnchor>
  <xdr:twoCellAnchor editAs="oneCell">
    <xdr:from>
      <xdr:col>13</xdr:col>
      <xdr:colOff>28575</xdr:colOff>
      <xdr:row>29</xdr:row>
      <xdr:rowOff>19050</xdr:rowOff>
    </xdr:from>
    <xdr:to>
      <xdr:col>13</xdr:col>
      <xdr:colOff>76200</xdr:colOff>
      <xdr:row>29</xdr:row>
      <xdr:rowOff>66675</xdr:rowOff>
    </xdr:to>
    <xdr:pic macro="[11]!DesignIconClicked">
      <xdr:nvPicPr>
        <xdr:cNvPr id="111" name="BEx9BNKFZSZ6WIEZ32WWJUEZHETG" descr="SortAscending.gif"/>
        <xdr:cNvPicPr preferRelativeResize="1">
          <a:picLocks noChangeAspect="0"/>
        </xdr:cNvPicPr>
      </xdr:nvPicPr>
      <xdr:blipFill>
        <a:blip r:embed="rId3"/>
        <a:stretch>
          <a:fillRect/>
        </a:stretch>
      </xdr:blipFill>
      <xdr:spPr>
        <a:xfrm>
          <a:off x="15182850" y="4638675"/>
          <a:ext cx="47625" cy="47625"/>
        </a:xfrm>
        <a:prstGeom prst="rect">
          <a:avLst/>
        </a:prstGeom>
        <a:noFill/>
        <a:ln w="9525" cmpd="sng">
          <a:noFill/>
        </a:ln>
      </xdr:spPr>
    </xdr:pic>
    <xdr:clientData fPrintsWithSheet="0"/>
  </xdr:twoCellAnchor>
  <xdr:twoCellAnchor editAs="oneCell">
    <xdr:from>
      <xdr:col>13</xdr:col>
      <xdr:colOff>28575</xdr:colOff>
      <xdr:row>29</xdr:row>
      <xdr:rowOff>95250</xdr:rowOff>
    </xdr:from>
    <xdr:to>
      <xdr:col>13</xdr:col>
      <xdr:colOff>76200</xdr:colOff>
      <xdr:row>29</xdr:row>
      <xdr:rowOff>142875</xdr:rowOff>
    </xdr:to>
    <xdr:pic macro="[11]!DesignIconClicked">
      <xdr:nvPicPr>
        <xdr:cNvPr id="112" name="BExMHKPMEJWSMK4C38R2DTTX7VKT" descr="SortDescendingT.gif"/>
        <xdr:cNvPicPr preferRelativeResize="1">
          <a:picLocks noChangeAspect="0"/>
        </xdr:cNvPicPr>
      </xdr:nvPicPr>
      <xdr:blipFill>
        <a:blip r:embed="rId4"/>
        <a:stretch>
          <a:fillRect/>
        </a:stretch>
      </xdr:blipFill>
      <xdr:spPr>
        <a:xfrm>
          <a:off x="15182850" y="4714875"/>
          <a:ext cx="47625" cy="47625"/>
        </a:xfrm>
        <a:prstGeom prst="rect">
          <a:avLst/>
        </a:prstGeom>
        <a:noFill/>
        <a:ln w="9525" cmpd="sng">
          <a:noFill/>
        </a:ln>
      </xdr:spPr>
    </xdr:pic>
    <xdr:clientData/>
  </xdr:twoCellAnchor>
  <xdr:twoCellAnchor editAs="oneCell">
    <xdr:from>
      <xdr:col>14</xdr:col>
      <xdr:colOff>28575</xdr:colOff>
      <xdr:row>29</xdr:row>
      <xdr:rowOff>19050</xdr:rowOff>
    </xdr:from>
    <xdr:to>
      <xdr:col>14</xdr:col>
      <xdr:colOff>76200</xdr:colOff>
      <xdr:row>29</xdr:row>
      <xdr:rowOff>66675</xdr:rowOff>
    </xdr:to>
    <xdr:pic macro="[11]!DesignIconClicked">
      <xdr:nvPicPr>
        <xdr:cNvPr id="113" name="BEx3SVZK1AKM52G6CFU795GOV1EE" descr="SortAscending.gif"/>
        <xdr:cNvPicPr preferRelativeResize="1">
          <a:picLocks noChangeAspect="0"/>
        </xdr:cNvPicPr>
      </xdr:nvPicPr>
      <xdr:blipFill>
        <a:blip r:embed="rId3"/>
        <a:stretch>
          <a:fillRect/>
        </a:stretch>
      </xdr:blipFill>
      <xdr:spPr>
        <a:xfrm>
          <a:off x="15792450" y="4638675"/>
          <a:ext cx="47625" cy="47625"/>
        </a:xfrm>
        <a:prstGeom prst="rect">
          <a:avLst/>
        </a:prstGeom>
        <a:noFill/>
        <a:ln w="9525" cmpd="sng">
          <a:noFill/>
        </a:ln>
      </xdr:spPr>
    </xdr:pic>
    <xdr:clientData fPrintsWithSheet="0"/>
  </xdr:twoCellAnchor>
  <xdr:twoCellAnchor editAs="oneCell">
    <xdr:from>
      <xdr:col>14</xdr:col>
      <xdr:colOff>28575</xdr:colOff>
      <xdr:row>29</xdr:row>
      <xdr:rowOff>95250</xdr:rowOff>
    </xdr:from>
    <xdr:to>
      <xdr:col>14</xdr:col>
      <xdr:colOff>76200</xdr:colOff>
      <xdr:row>29</xdr:row>
      <xdr:rowOff>142875</xdr:rowOff>
    </xdr:to>
    <xdr:pic macro="[11]!DesignIconClicked">
      <xdr:nvPicPr>
        <xdr:cNvPr id="114" name="BExD7KSCG3Y262TQ86XIW8WCWXZH" descr="SortDescendingT.gif"/>
        <xdr:cNvPicPr preferRelativeResize="1">
          <a:picLocks noChangeAspect="0"/>
        </xdr:cNvPicPr>
      </xdr:nvPicPr>
      <xdr:blipFill>
        <a:blip r:embed="rId4"/>
        <a:stretch>
          <a:fillRect/>
        </a:stretch>
      </xdr:blipFill>
      <xdr:spPr>
        <a:xfrm>
          <a:off x="15792450" y="4714875"/>
          <a:ext cx="47625" cy="47625"/>
        </a:xfrm>
        <a:prstGeom prst="rect">
          <a:avLst/>
        </a:prstGeom>
        <a:noFill/>
        <a:ln w="9525" cmpd="sng">
          <a:noFill/>
        </a:ln>
      </xdr:spPr>
    </xdr:pic>
    <xdr:clientData/>
  </xdr:twoCellAnchor>
  <xdr:twoCellAnchor editAs="oneCell">
    <xdr:from>
      <xdr:col>15</xdr:col>
      <xdr:colOff>28575</xdr:colOff>
      <xdr:row>29</xdr:row>
      <xdr:rowOff>19050</xdr:rowOff>
    </xdr:from>
    <xdr:to>
      <xdr:col>15</xdr:col>
      <xdr:colOff>76200</xdr:colOff>
      <xdr:row>29</xdr:row>
      <xdr:rowOff>66675</xdr:rowOff>
    </xdr:to>
    <xdr:pic macro="[11]!DesignIconClicked">
      <xdr:nvPicPr>
        <xdr:cNvPr id="115" name="BExH0CVFW7SQJ387N7UUZQ4YQ8P7" descr="SortAscending.gif"/>
        <xdr:cNvPicPr preferRelativeResize="1">
          <a:picLocks noChangeAspect="0"/>
        </xdr:cNvPicPr>
      </xdr:nvPicPr>
      <xdr:blipFill>
        <a:blip r:embed="rId3"/>
        <a:stretch>
          <a:fillRect/>
        </a:stretch>
      </xdr:blipFill>
      <xdr:spPr>
        <a:xfrm>
          <a:off x="16402050" y="4638675"/>
          <a:ext cx="47625" cy="47625"/>
        </a:xfrm>
        <a:prstGeom prst="rect">
          <a:avLst/>
        </a:prstGeom>
        <a:noFill/>
        <a:ln w="9525" cmpd="sng">
          <a:noFill/>
        </a:ln>
      </xdr:spPr>
    </xdr:pic>
    <xdr:clientData fPrintsWithSheet="0"/>
  </xdr:twoCellAnchor>
  <xdr:twoCellAnchor editAs="oneCell">
    <xdr:from>
      <xdr:col>15</xdr:col>
      <xdr:colOff>28575</xdr:colOff>
      <xdr:row>29</xdr:row>
      <xdr:rowOff>95250</xdr:rowOff>
    </xdr:from>
    <xdr:to>
      <xdr:col>15</xdr:col>
      <xdr:colOff>76200</xdr:colOff>
      <xdr:row>29</xdr:row>
      <xdr:rowOff>142875</xdr:rowOff>
    </xdr:to>
    <xdr:pic macro="[11]!DesignIconClicked">
      <xdr:nvPicPr>
        <xdr:cNvPr id="116" name="BExF573YYV4FVC9SID0916UU8U21" descr="SortDescendingT.gif"/>
        <xdr:cNvPicPr preferRelativeResize="1">
          <a:picLocks noChangeAspect="0"/>
        </xdr:cNvPicPr>
      </xdr:nvPicPr>
      <xdr:blipFill>
        <a:blip r:embed="rId4"/>
        <a:stretch>
          <a:fillRect/>
        </a:stretch>
      </xdr:blipFill>
      <xdr:spPr>
        <a:xfrm>
          <a:off x="16402050" y="4714875"/>
          <a:ext cx="47625" cy="47625"/>
        </a:xfrm>
        <a:prstGeom prst="rect">
          <a:avLst/>
        </a:prstGeom>
        <a:noFill/>
        <a:ln w="9525" cmpd="sng">
          <a:noFill/>
        </a:ln>
      </xdr:spPr>
    </xdr:pic>
    <xdr:clientData/>
  </xdr:twoCellAnchor>
  <xdr:twoCellAnchor editAs="oneCell">
    <xdr:from>
      <xdr:col>16</xdr:col>
      <xdr:colOff>28575</xdr:colOff>
      <xdr:row>29</xdr:row>
      <xdr:rowOff>19050</xdr:rowOff>
    </xdr:from>
    <xdr:to>
      <xdr:col>16</xdr:col>
      <xdr:colOff>76200</xdr:colOff>
      <xdr:row>29</xdr:row>
      <xdr:rowOff>66675</xdr:rowOff>
    </xdr:to>
    <xdr:pic macro="[11]!DesignIconClicked">
      <xdr:nvPicPr>
        <xdr:cNvPr id="117" name="BExAY4W41VHBZENT4O83JY8ZUVX5" descr="SortAscending.gif"/>
        <xdr:cNvPicPr preferRelativeResize="1">
          <a:picLocks noChangeAspect="0"/>
        </xdr:cNvPicPr>
      </xdr:nvPicPr>
      <xdr:blipFill>
        <a:blip r:embed="rId3"/>
        <a:stretch>
          <a:fillRect/>
        </a:stretch>
      </xdr:blipFill>
      <xdr:spPr>
        <a:xfrm>
          <a:off x="17011650" y="4638675"/>
          <a:ext cx="47625" cy="47625"/>
        </a:xfrm>
        <a:prstGeom prst="rect">
          <a:avLst/>
        </a:prstGeom>
        <a:noFill/>
        <a:ln w="9525" cmpd="sng">
          <a:noFill/>
        </a:ln>
      </xdr:spPr>
    </xdr:pic>
    <xdr:clientData fPrintsWithSheet="0"/>
  </xdr:twoCellAnchor>
  <xdr:twoCellAnchor editAs="oneCell">
    <xdr:from>
      <xdr:col>16</xdr:col>
      <xdr:colOff>28575</xdr:colOff>
      <xdr:row>29</xdr:row>
      <xdr:rowOff>95250</xdr:rowOff>
    </xdr:from>
    <xdr:to>
      <xdr:col>16</xdr:col>
      <xdr:colOff>76200</xdr:colOff>
      <xdr:row>29</xdr:row>
      <xdr:rowOff>142875</xdr:rowOff>
    </xdr:to>
    <xdr:pic macro="[11]!DesignIconClicked">
      <xdr:nvPicPr>
        <xdr:cNvPr id="118" name="BEx1LOK2KW79CYTBSJF94USSQ3GV" descr="SortDescendingT.gif"/>
        <xdr:cNvPicPr preferRelativeResize="1">
          <a:picLocks noChangeAspect="0"/>
        </xdr:cNvPicPr>
      </xdr:nvPicPr>
      <xdr:blipFill>
        <a:blip r:embed="rId4"/>
        <a:stretch>
          <a:fillRect/>
        </a:stretch>
      </xdr:blipFill>
      <xdr:spPr>
        <a:xfrm>
          <a:off x="17011650" y="4714875"/>
          <a:ext cx="47625" cy="47625"/>
        </a:xfrm>
        <a:prstGeom prst="rect">
          <a:avLst/>
        </a:prstGeom>
        <a:noFill/>
        <a:ln w="9525" cmpd="sng">
          <a:noFill/>
        </a:ln>
      </xdr:spPr>
    </xdr:pic>
    <xdr:clientData/>
  </xdr:twoCellAnchor>
  <xdr:twoCellAnchor editAs="oneCell">
    <xdr:from>
      <xdr:col>17</xdr:col>
      <xdr:colOff>28575</xdr:colOff>
      <xdr:row>29</xdr:row>
      <xdr:rowOff>19050</xdr:rowOff>
    </xdr:from>
    <xdr:to>
      <xdr:col>17</xdr:col>
      <xdr:colOff>76200</xdr:colOff>
      <xdr:row>29</xdr:row>
      <xdr:rowOff>66675</xdr:rowOff>
    </xdr:to>
    <xdr:pic macro="[11]!DesignIconClicked">
      <xdr:nvPicPr>
        <xdr:cNvPr id="119" name="BExQE85PMZ0GC3XQ0PR3H9EG4FN1" descr="SortAscending.gif"/>
        <xdr:cNvPicPr preferRelativeResize="1">
          <a:picLocks noChangeAspect="0"/>
        </xdr:cNvPicPr>
      </xdr:nvPicPr>
      <xdr:blipFill>
        <a:blip r:embed="rId3"/>
        <a:stretch>
          <a:fillRect/>
        </a:stretch>
      </xdr:blipFill>
      <xdr:spPr>
        <a:xfrm>
          <a:off x="17621250" y="4638675"/>
          <a:ext cx="47625" cy="47625"/>
        </a:xfrm>
        <a:prstGeom prst="rect">
          <a:avLst/>
        </a:prstGeom>
        <a:noFill/>
        <a:ln w="9525" cmpd="sng">
          <a:noFill/>
        </a:ln>
      </xdr:spPr>
    </xdr:pic>
    <xdr:clientData fPrintsWithSheet="0"/>
  </xdr:twoCellAnchor>
  <xdr:twoCellAnchor editAs="oneCell">
    <xdr:from>
      <xdr:col>17</xdr:col>
      <xdr:colOff>28575</xdr:colOff>
      <xdr:row>29</xdr:row>
      <xdr:rowOff>95250</xdr:rowOff>
    </xdr:from>
    <xdr:to>
      <xdr:col>17</xdr:col>
      <xdr:colOff>76200</xdr:colOff>
      <xdr:row>29</xdr:row>
      <xdr:rowOff>142875</xdr:rowOff>
    </xdr:to>
    <xdr:pic macro="[11]!DesignIconClicked">
      <xdr:nvPicPr>
        <xdr:cNvPr id="120" name="BExU652PPFOKPO6LHCOS9UU4BFOJ" descr="SortDescendingT.gif"/>
        <xdr:cNvPicPr preferRelativeResize="1">
          <a:picLocks noChangeAspect="0"/>
        </xdr:cNvPicPr>
      </xdr:nvPicPr>
      <xdr:blipFill>
        <a:blip r:embed="rId4"/>
        <a:stretch>
          <a:fillRect/>
        </a:stretch>
      </xdr:blipFill>
      <xdr:spPr>
        <a:xfrm>
          <a:off x="17621250" y="4714875"/>
          <a:ext cx="47625" cy="47625"/>
        </a:xfrm>
        <a:prstGeom prst="rect">
          <a:avLst/>
        </a:prstGeom>
        <a:noFill/>
        <a:ln w="9525" cmpd="sng">
          <a:noFill/>
        </a:ln>
      </xdr:spPr>
    </xdr:pic>
    <xdr:clientData/>
  </xdr:twoCellAnchor>
  <xdr:twoCellAnchor editAs="oneCell">
    <xdr:from>
      <xdr:col>4</xdr:col>
      <xdr:colOff>19050</xdr:colOff>
      <xdr:row>29</xdr:row>
      <xdr:rowOff>142875</xdr:rowOff>
    </xdr:from>
    <xdr:to>
      <xdr:col>4</xdr:col>
      <xdr:colOff>66675</xdr:colOff>
      <xdr:row>29</xdr:row>
      <xdr:rowOff>219075</xdr:rowOff>
    </xdr:to>
    <xdr:pic macro="[11]!DesignIconClicked">
      <xdr:nvPicPr>
        <xdr:cNvPr id="121" name="BEx5BJQWS6YWHH4ZMSUAMD641V6Y" descr="ZTMFMXCIQSECDX38ALEFHUB00" hidden="1"/>
        <xdr:cNvPicPr preferRelativeResize="1">
          <a:picLocks noChangeAspect="1"/>
        </xdr:cNvPicPr>
      </xdr:nvPicPr>
      <xdr:blipFill>
        <a:blip r:embed="rId2"/>
        <a:stretch>
          <a:fillRect/>
        </a:stretch>
      </xdr:blipFill>
      <xdr:spPr>
        <a:xfrm>
          <a:off x="4876800" y="4762500"/>
          <a:ext cx="47625" cy="76200"/>
        </a:xfrm>
        <a:prstGeom prst="rect">
          <a:avLst/>
        </a:prstGeom>
        <a:noFill/>
        <a:ln w="9525" cmpd="sng">
          <a:noFill/>
        </a:ln>
      </xdr:spPr>
    </xdr:pic>
    <xdr:clientData/>
  </xdr:twoCellAnchor>
  <xdr:twoCellAnchor editAs="oneCell">
    <xdr:from>
      <xdr:col>5</xdr:col>
      <xdr:colOff>19050</xdr:colOff>
      <xdr:row>29</xdr:row>
      <xdr:rowOff>19050</xdr:rowOff>
    </xdr:from>
    <xdr:to>
      <xdr:col>5</xdr:col>
      <xdr:colOff>66675</xdr:colOff>
      <xdr:row>29</xdr:row>
      <xdr:rowOff>95250</xdr:rowOff>
    </xdr:to>
    <xdr:pic macro="[11]!DesignIconClicked">
      <xdr:nvPicPr>
        <xdr:cNvPr id="122" name="BExVTO5Q8G2M7BPL4B2584LQS0R0" descr="OB6Q8NA4LZFE4GM9Y3V56BPMQ" hidden="1"/>
        <xdr:cNvPicPr preferRelativeResize="1">
          <a:picLocks noChangeAspect="1"/>
        </xdr:cNvPicPr>
      </xdr:nvPicPr>
      <xdr:blipFill>
        <a:blip r:embed="rId1"/>
        <a:stretch>
          <a:fillRect/>
        </a:stretch>
      </xdr:blipFill>
      <xdr:spPr>
        <a:xfrm>
          <a:off x="8096250" y="4638675"/>
          <a:ext cx="47625" cy="76200"/>
        </a:xfrm>
        <a:prstGeom prst="rect">
          <a:avLst/>
        </a:prstGeom>
        <a:noFill/>
        <a:ln w="9525" cmpd="sng">
          <a:noFill/>
        </a:ln>
      </xdr:spPr>
    </xdr:pic>
    <xdr:clientData fPrintsWithSheet="0"/>
  </xdr:twoCellAnchor>
  <xdr:twoCellAnchor editAs="oneCell">
    <xdr:from>
      <xdr:col>5</xdr:col>
      <xdr:colOff>19050</xdr:colOff>
      <xdr:row>29</xdr:row>
      <xdr:rowOff>142875</xdr:rowOff>
    </xdr:from>
    <xdr:to>
      <xdr:col>5</xdr:col>
      <xdr:colOff>66675</xdr:colOff>
      <xdr:row>29</xdr:row>
      <xdr:rowOff>219075</xdr:rowOff>
    </xdr:to>
    <xdr:pic macro="[11]!DesignIconClicked">
      <xdr:nvPicPr>
        <xdr:cNvPr id="123" name="BExIFSCLN1G86X78PFLTSMRP0US5" descr="9JK4SPV4DG7VTCZIILWHXQU5J" hidden="1"/>
        <xdr:cNvPicPr preferRelativeResize="1">
          <a:picLocks noChangeAspect="1"/>
        </xdr:cNvPicPr>
      </xdr:nvPicPr>
      <xdr:blipFill>
        <a:blip r:embed="rId2"/>
        <a:stretch>
          <a:fillRect/>
        </a:stretch>
      </xdr:blipFill>
      <xdr:spPr>
        <a:xfrm>
          <a:off x="8096250" y="4762500"/>
          <a:ext cx="47625" cy="76200"/>
        </a:xfrm>
        <a:prstGeom prst="rect">
          <a:avLst/>
        </a:prstGeom>
        <a:noFill/>
        <a:ln w="9525" cmpd="sng">
          <a:noFill/>
        </a:ln>
      </xdr:spPr>
    </xdr:pic>
    <xdr:clientData fPrintsWithSheet="0"/>
  </xdr:twoCellAnchor>
  <xdr:twoCellAnchor editAs="oneCell">
    <xdr:from>
      <xdr:col>4</xdr:col>
      <xdr:colOff>19050</xdr:colOff>
      <xdr:row>29</xdr:row>
      <xdr:rowOff>19050</xdr:rowOff>
    </xdr:from>
    <xdr:to>
      <xdr:col>4</xdr:col>
      <xdr:colOff>66675</xdr:colOff>
      <xdr:row>29</xdr:row>
      <xdr:rowOff>95250</xdr:rowOff>
    </xdr:to>
    <xdr:pic macro="[11]!DesignIconClicked">
      <xdr:nvPicPr>
        <xdr:cNvPr id="124" name="BEx5AQZ4ETQ9LMY5EBWVH20Z7VXQ" hidden="1"/>
        <xdr:cNvPicPr preferRelativeResize="1">
          <a:picLocks noChangeAspect="1"/>
        </xdr:cNvPicPr>
      </xdr:nvPicPr>
      <xdr:blipFill>
        <a:blip r:embed="rId1"/>
        <a:stretch>
          <a:fillRect/>
        </a:stretch>
      </xdr:blipFill>
      <xdr:spPr>
        <a:xfrm>
          <a:off x="4876800" y="4638675"/>
          <a:ext cx="47625" cy="76200"/>
        </a:xfrm>
        <a:prstGeom prst="rect">
          <a:avLst/>
        </a:prstGeom>
        <a:noFill/>
        <a:ln w="9525" cmpd="sng">
          <a:noFill/>
        </a:ln>
      </xdr:spPr>
    </xdr:pic>
    <xdr:clientData fPrintsWithSheet="0"/>
  </xdr:twoCellAnchor>
  <xdr:twoCellAnchor editAs="oneCell">
    <xdr:from>
      <xdr:col>4</xdr:col>
      <xdr:colOff>19050</xdr:colOff>
      <xdr:row>29</xdr:row>
      <xdr:rowOff>142875</xdr:rowOff>
    </xdr:from>
    <xdr:to>
      <xdr:col>4</xdr:col>
      <xdr:colOff>66675</xdr:colOff>
      <xdr:row>29</xdr:row>
      <xdr:rowOff>219075</xdr:rowOff>
    </xdr:to>
    <xdr:pic macro="[11]!DesignIconClicked">
      <xdr:nvPicPr>
        <xdr:cNvPr id="125" name="BExUBK0YZ5VYFY8TTITJGJU9S06A" hidden="1"/>
        <xdr:cNvPicPr preferRelativeResize="1">
          <a:picLocks noChangeAspect="1"/>
        </xdr:cNvPicPr>
      </xdr:nvPicPr>
      <xdr:blipFill>
        <a:blip r:embed="rId2"/>
        <a:stretch>
          <a:fillRect/>
        </a:stretch>
      </xdr:blipFill>
      <xdr:spPr>
        <a:xfrm>
          <a:off x="4876800" y="4762500"/>
          <a:ext cx="47625" cy="76200"/>
        </a:xfrm>
        <a:prstGeom prst="rect">
          <a:avLst/>
        </a:prstGeom>
        <a:noFill/>
        <a:ln w="9525" cmpd="sng">
          <a:noFill/>
        </a:ln>
      </xdr:spPr>
    </xdr:pic>
    <xdr:clientData fPrintsWithSheet="0"/>
  </xdr:twoCellAnchor>
  <xdr:twoCellAnchor editAs="oneCell">
    <xdr:from>
      <xdr:col>5</xdr:col>
      <xdr:colOff>28575</xdr:colOff>
      <xdr:row>29</xdr:row>
      <xdr:rowOff>19050</xdr:rowOff>
    </xdr:from>
    <xdr:to>
      <xdr:col>5</xdr:col>
      <xdr:colOff>76200</xdr:colOff>
      <xdr:row>29</xdr:row>
      <xdr:rowOff>95250</xdr:rowOff>
    </xdr:to>
    <xdr:pic macro="[11]!DesignIconClicked">
      <xdr:nvPicPr>
        <xdr:cNvPr id="126" name="BExUEZCSSJ7RN4J18I2NUIQR2FZS" hidden="1"/>
        <xdr:cNvPicPr preferRelativeResize="1">
          <a:picLocks noChangeAspect="1"/>
        </xdr:cNvPicPr>
      </xdr:nvPicPr>
      <xdr:blipFill>
        <a:blip r:embed="rId1"/>
        <a:stretch>
          <a:fillRect/>
        </a:stretch>
      </xdr:blipFill>
      <xdr:spPr>
        <a:xfrm>
          <a:off x="8105775" y="4638675"/>
          <a:ext cx="47625" cy="76200"/>
        </a:xfrm>
        <a:prstGeom prst="rect">
          <a:avLst/>
        </a:prstGeom>
        <a:noFill/>
        <a:ln w="9525" cmpd="sng">
          <a:noFill/>
        </a:ln>
      </xdr:spPr>
    </xdr:pic>
    <xdr:clientData fPrintsWithSheet="0"/>
  </xdr:twoCellAnchor>
  <xdr:twoCellAnchor editAs="oneCell">
    <xdr:from>
      <xdr:col>5</xdr:col>
      <xdr:colOff>28575</xdr:colOff>
      <xdr:row>29</xdr:row>
      <xdr:rowOff>142875</xdr:rowOff>
    </xdr:from>
    <xdr:to>
      <xdr:col>5</xdr:col>
      <xdr:colOff>76200</xdr:colOff>
      <xdr:row>29</xdr:row>
      <xdr:rowOff>219075</xdr:rowOff>
    </xdr:to>
    <xdr:pic macro="[11]!DesignIconClicked">
      <xdr:nvPicPr>
        <xdr:cNvPr id="127" name="BExS3JDQWF7U3F5JTEVOE16ASIYK" hidden="1"/>
        <xdr:cNvPicPr preferRelativeResize="1">
          <a:picLocks noChangeAspect="1"/>
        </xdr:cNvPicPr>
      </xdr:nvPicPr>
      <xdr:blipFill>
        <a:blip r:embed="rId2"/>
        <a:stretch>
          <a:fillRect/>
        </a:stretch>
      </xdr:blipFill>
      <xdr:spPr>
        <a:xfrm>
          <a:off x="8105775" y="4762500"/>
          <a:ext cx="47625" cy="76200"/>
        </a:xfrm>
        <a:prstGeom prst="rect">
          <a:avLst/>
        </a:prstGeom>
        <a:noFill/>
        <a:ln w="9525" cmpd="sng">
          <a:noFill/>
        </a:ln>
      </xdr:spPr>
    </xdr:pic>
    <xdr:clientData fPrintsWithSheet="0"/>
  </xdr:twoCellAnchor>
  <xdr:twoCellAnchor>
    <xdr:from>
      <xdr:col>4</xdr:col>
      <xdr:colOff>28575</xdr:colOff>
      <xdr:row>29</xdr:row>
      <xdr:rowOff>9525</xdr:rowOff>
    </xdr:from>
    <xdr:to>
      <xdr:col>4</xdr:col>
      <xdr:colOff>76200</xdr:colOff>
      <xdr:row>29</xdr:row>
      <xdr:rowOff>57150</xdr:rowOff>
    </xdr:to>
    <xdr:pic macro="[11]!DesignIconClicked">
      <xdr:nvPicPr>
        <xdr:cNvPr id="128" name="BExISPHHR7MEKQVS6HZ8WOJC84ES" descr="SortAscending"/>
        <xdr:cNvPicPr preferRelativeResize="1">
          <a:picLocks noChangeAspect="1"/>
        </xdr:cNvPicPr>
      </xdr:nvPicPr>
      <xdr:blipFill>
        <a:blip r:embed="rId1"/>
        <a:stretch>
          <a:fillRect/>
        </a:stretch>
      </xdr:blipFill>
      <xdr:spPr>
        <a:xfrm>
          <a:off x="4886325" y="4629150"/>
          <a:ext cx="47625" cy="47625"/>
        </a:xfrm>
        <a:prstGeom prst="rect">
          <a:avLst/>
        </a:prstGeom>
        <a:noFill/>
        <a:ln w="9525" cmpd="sng">
          <a:noFill/>
        </a:ln>
      </xdr:spPr>
    </xdr:pic>
    <xdr:clientData fPrintsWithSheet="0"/>
  </xdr:twoCellAnchor>
  <xdr:twoCellAnchor>
    <xdr:from>
      <xdr:col>4</xdr:col>
      <xdr:colOff>28575</xdr:colOff>
      <xdr:row>29</xdr:row>
      <xdr:rowOff>85725</xdr:rowOff>
    </xdr:from>
    <xdr:to>
      <xdr:col>4</xdr:col>
      <xdr:colOff>76200</xdr:colOff>
      <xdr:row>29</xdr:row>
      <xdr:rowOff>133350</xdr:rowOff>
    </xdr:to>
    <xdr:pic macro="[11]!DesignIconClicked">
      <xdr:nvPicPr>
        <xdr:cNvPr id="129" name="BExOICX2O0ZTBBS3103FURZ13VQW" descr="SortDescending"/>
        <xdr:cNvPicPr preferRelativeResize="1">
          <a:picLocks noChangeAspect="1"/>
        </xdr:cNvPicPr>
      </xdr:nvPicPr>
      <xdr:blipFill>
        <a:blip r:embed="rId2"/>
        <a:stretch>
          <a:fillRect/>
        </a:stretch>
      </xdr:blipFill>
      <xdr:spPr>
        <a:xfrm>
          <a:off x="4886325" y="4705350"/>
          <a:ext cx="47625" cy="47625"/>
        </a:xfrm>
        <a:prstGeom prst="rect">
          <a:avLst/>
        </a:prstGeom>
        <a:noFill/>
        <a:ln w="9525" cmpd="sng">
          <a:noFill/>
        </a:ln>
      </xdr:spPr>
    </xdr:pic>
    <xdr:clientData/>
  </xdr:twoCellAnchor>
  <xdr:twoCellAnchor>
    <xdr:from>
      <xdr:col>5</xdr:col>
      <xdr:colOff>28575</xdr:colOff>
      <xdr:row>29</xdr:row>
      <xdr:rowOff>9525</xdr:rowOff>
    </xdr:from>
    <xdr:to>
      <xdr:col>5</xdr:col>
      <xdr:colOff>76200</xdr:colOff>
      <xdr:row>29</xdr:row>
      <xdr:rowOff>57150</xdr:rowOff>
    </xdr:to>
    <xdr:pic macro="[11]!DesignIconClicked">
      <xdr:nvPicPr>
        <xdr:cNvPr id="130" name="BEx7JRVWATVO2T1MZ61KU23VP88J" descr="SortAscending"/>
        <xdr:cNvPicPr preferRelativeResize="1">
          <a:picLocks noChangeAspect="1"/>
        </xdr:cNvPicPr>
      </xdr:nvPicPr>
      <xdr:blipFill>
        <a:blip r:embed="rId1"/>
        <a:stretch>
          <a:fillRect/>
        </a:stretch>
      </xdr:blipFill>
      <xdr:spPr>
        <a:xfrm>
          <a:off x="8105775" y="4629150"/>
          <a:ext cx="47625" cy="47625"/>
        </a:xfrm>
        <a:prstGeom prst="rect">
          <a:avLst/>
        </a:prstGeom>
        <a:noFill/>
        <a:ln w="9525" cmpd="sng">
          <a:noFill/>
        </a:ln>
      </xdr:spPr>
    </xdr:pic>
    <xdr:clientData fPrintsWithSheet="0"/>
  </xdr:twoCellAnchor>
  <xdr:twoCellAnchor>
    <xdr:from>
      <xdr:col>5</xdr:col>
      <xdr:colOff>28575</xdr:colOff>
      <xdr:row>29</xdr:row>
      <xdr:rowOff>85725</xdr:rowOff>
    </xdr:from>
    <xdr:to>
      <xdr:col>5</xdr:col>
      <xdr:colOff>76200</xdr:colOff>
      <xdr:row>29</xdr:row>
      <xdr:rowOff>133350</xdr:rowOff>
    </xdr:to>
    <xdr:pic macro="[11]!DesignIconClicked">
      <xdr:nvPicPr>
        <xdr:cNvPr id="131" name="BExGZ29QVTEV9MQ38OJMZU7XJUY6" descr="SortDescending"/>
        <xdr:cNvPicPr preferRelativeResize="1">
          <a:picLocks noChangeAspect="1"/>
        </xdr:cNvPicPr>
      </xdr:nvPicPr>
      <xdr:blipFill>
        <a:blip r:embed="rId2"/>
        <a:stretch>
          <a:fillRect/>
        </a:stretch>
      </xdr:blipFill>
      <xdr:spPr>
        <a:xfrm>
          <a:off x="8105775" y="4705350"/>
          <a:ext cx="47625" cy="47625"/>
        </a:xfrm>
        <a:prstGeom prst="rect">
          <a:avLst/>
        </a:prstGeom>
        <a:noFill/>
        <a:ln w="9525" cmpd="sng">
          <a:noFill/>
        </a:ln>
      </xdr:spPr>
    </xdr:pic>
    <xdr:clientData/>
  </xdr:twoCellAnchor>
  <xdr:twoCellAnchor>
    <xdr:from>
      <xdr:col>6</xdr:col>
      <xdr:colOff>28575</xdr:colOff>
      <xdr:row>29</xdr:row>
      <xdr:rowOff>9525</xdr:rowOff>
    </xdr:from>
    <xdr:to>
      <xdr:col>6</xdr:col>
      <xdr:colOff>76200</xdr:colOff>
      <xdr:row>29</xdr:row>
      <xdr:rowOff>57150</xdr:rowOff>
    </xdr:to>
    <xdr:pic macro="[11]!DesignIconClicked">
      <xdr:nvPicPr>
        <xdr:cNvPr id="132" name="BExXYIBM33WDQ6LSZADLX5CN60VV" descr="SortAscending"/>
        <xdr:cNvPicPr preferRelativeResize="1">
          <a:picLocks noChangeAspect="1"/>
        </xdr:cNvPicPr>
      </xdr:nvPicPr>
      <xdr:blipFill>
        <a:blip r:embed="rId1"/>
        <a:stretch>
          <a:fillRect/>
        </a:stretch>
      </xdr:blipFill>
      <xdr:spPr>
        <a:xfrm>
          <a:off x="8943975" y="4629150"/>
          <a:ext cx="47625" cy="47625"/>
        </a:xfrm>
        <a:prstGeom prst="rect">
          <a:avLst/>
        </a:prstGeom>
        <a:noFill/>
        <a:ln w="9525" cmpd="sng">
          <a:noFill/>
        </a:ln>
      </xdr:spPr>
    </xdr:pic>
    <xdr:clientData fPrintsWithSheet="0"/>
  </xdr:twoCellAnchor>
  <xdr:twoCellAnchor>
    <xdr:from>
      <xdr:col>6</xdr:col>
      <xdr:colOff>28575</xdr:colOff>
      <xdr:row>29</xdr:row>
      <xdr:rowOff>85725</xdr:rowOff>
    </xdr:from>
    <xdr:to>
      <xdr:col>6</xdr:col>
      <xdr:colOff>76200</xdr:colOff>
      <xdr:row>29</xdr:row>
      <xdr:rowOff>133350</xdr:rowOff>
    </xdr:to>
    <xdr:pic macro="[11]!DesignIconClicked">
      <xdr:nvPicPr>
        <xdr:cNvPr id="133" name="BEx5AK2ZVPV421I71HC1TM6EOWGE" descr="SortDescending"/>
        <xdr:cNvPicPr preferRelativeResize="1">
          <a:picLocks noChangeAspect="1"/>
        </xdr:cNvPicPr>
      </xdr:nvPicPr>
      <xdr:blipFill>
        <a:blip r:embed="rId2"/>
        <a:stretch>
          <a:fillRect/>
        </a:stretch>
      </xdr:blipFill>
      <xdr:spPr>
        <a:xfrm>
          <a:off x="8943975" y="4705350"/>
          <a:ext cx="47625" cy="47625"/>
        </a:xfrm>
        <a:prstGeom prst="rect">
          <a:avLst/>
        </a:prstGeom>
        <a:noFill/>
        <a:ln w="9525" cmpd="sng">
          <a:noFill/>
        </a:ln>
      </xdr:spPr>
    </xdr:pic>
    <xdr:clientData/>
  </xdr:twoCellAnchor>
  <xdr:twoCellAnchor>
    <xdr:from>
      <xdr:col>7</xdr:col>
      <xdr:colOff>19050</xdr:colOff>
      <xdr:row>29</xdr:row>
      <xdr:rowOff>9525</xdr:rowOff>
    </xdr:from>
    <xdr:to>
      <xdr:col>7</xdr:col>
      <xdr:colOff>66675</xdr:colOff>
      <xdr:row>29</xdr:row>
      <xdr:rowOff>57150</xdr:rowOff>
    </xdr:to>
    <xdr:pic macro="[11]!DesignIconClicked">
      <xdr:nvPicPr>
        <xdr:cNvPr id="134" name="BExGOVVZ937WVAO0WQVX1IDCJBE9" descr="SortAscending"/>
        <xdr:cNvPicPr preferRelativeResize="1">
          <a:picLocks noChangeAspect="1"/>
        </xdr:cNvPicPr>
      </xdr:nvPicPr>
      <xdr:blipFill>
        <a:blip r:embed="rId1"/>
        <a:stretch>
          <a:fillRect/>
        </a:stretch>
      </xdr:blipFill>
      <xdr:spPr>
        <a:xfrm>
          <a:off x="10515600" y="4629150"/>
          <a:ext cx="47625" cy="47625"/>
        </a:xfrm>
        <a:prstGeom prst="rect">
          <a:avLst/>
        </a:prstGeom>
        <a:noFill/>
        <a:ln w="9525" cmpd="sng">
          <a:noFill/>
        </a:ln>
      </xdr:spPr>
    </xdr:pic>
    <xdr:clientData fPrintsWithSheet="0"/>
  </xdr:twoCellAnchor>
  <xdr:twoCellAnchor>
    <xdr:from>
      <xdr:col>7</xdr:col>
      <xdr:colOff>19050</xdr:colOff>
      <xdr:row>29</xdr:row>
      <xdr:rowOff>85725</xdr:rowOff>
    </xdr:from>
    <xdr:to>
      <xdr:col>7</xdr:col>
      <xdr:colOff>66675</xdr:colOff>
      <xdr:row>29</xdr:row>
      <xdr:rowOff>133350</xdr:rowOff>
    </xdr:to>
    <xdr:pic macro="[11]!DesignIconClicked">
      <xdr:nvPicPr>
        <xdr:cNvPr id="135" name="BExTTFA1BRI8GYX21ZCDI61G4T4H" descr="SortDescending"/>
        <xdr:cNvPicPr preferRelativeResize="1">
          <a:picLocks noChangeAspect="1"/>
        </xdr:cNvPicPr>
      </xdr:nvPicPr>
      <xdr:blipFill>
        <a:blip r:embed="rId2"/>
        <a:stretch>
          <a:fillRect/>
        </a:stretch>
      </xdr:blipFill>
      <xdr:spPr>
        <a:xfrm>
          <a:off x="10515600" y="4705350"/>
          <a:ext cx="47625" cy="47625"/>
        </a:xfrm>
        <a:prstGeom prst="rect">
          <a:avLst/>
        </a:prstGeom>
        <a:noFill/>
        <a:ln w="9525" cmpd="sng">
          <a:noFill/>
        </a:ln>
      </xdr:spPr>
    </xdr:pic>
    <xdr:clientData/>
  </xdr:twoCellAnchor>
  <xdr:twoCellAnchor>
    <xdr:from>
      <xdr:col>8</xdr:col>
      <xdr:colOff>28575</xdr:colOff>
      <xdr:row>29</xdr:row>
      <xdr:rowOff>9525</xdr:rowOff>
    </xdr:from>
    <xdr:to>
      <xdr:col>8</xdr:col>
      <xdr:colOff>76200</xdr:colOff>
      <xdr:row>29</xdr:row>
      <xdr:rowOff>57150</xdr:rowOff>
    </xdr:to>
    <xdr:pic macro="[11]!DesignIconClicked">
      <xdr:nvPicPr>
        <xdr:cNvPr id="136" name="BExEQ4NN6DF1YQGIIPU89K8DEBXB" descr="SortAscending"/>
        <xdr:cNvPicPr preferRelativeResize="1">
          <a:picLocks noChangeAspect="1"/>
        </xdr:cNvPicPr>
      </xdr:nvPicPr>
      <xdr:blipFill>
        <a:blip r:embed="rId1"/>
        <a:stretch>
          <a:fillRect/>
        </a:stretch>
      </xdr:blipFill>
      <xdr:spPr>
        <a:xfrm>
          <a:off x="11201400" y="4629150"/>
          <a:ext cx="47625" cy="47625"/>
        </a:xfrm>
        <a:prstGeom prst="rect">
          <a:avLst/>
        </a:prstGeom>
        <a:noFill/>
        <a:ln w="9525" cmpd="sng">
          <a:noFill/>
        </a:ln>
      </xdr:spPr>
    </xdr:pic>
    <xdr:clientData fPrintsWithSheet="0"/>
  </xdr:twoCellAnchor>
  <xdr:twoCellAnchor>
    <xdr:from>
      <xdr:col>8</xdr:col>
      <xdr:colOff>28575</xdr:colOff>
      <xdr:row>29</xdr:row>
      <xdr:rowOff>85725</xdr:rowOff>
    </xdr:from>
    <xdr:to>
      <xdr:col>8</xdr:col>
      <xdr:colOff>76200</xdr:colOff>
      <xdr:row>29</xdr:row>
      <xdr:rowOff>133350</xdr:rowOff>
    </xdr:to>
    <xdr:pic macro="[11]!DesignIconClicked">
      <xdr:nvPicPr>
        <xdr:cNvPr id="137" name="BExQA0NT0FWV6FR3MREY4W0G9QVU" descr="SortDescending"/>
        <xdr:cNvPicPr preferRelativeResize="1">
          <a:picLocks noChangeAspect="1"/>
        </xdr:cNvPicPr>
      </xdr:nvPicPr>
      <xdr:blipFill>
        <a:blip r:embed="rId2"/>
        <a:stretch>
          <a:fillRect/>
        </a:stretch>
      </xdr:blipFill>
      <xdr:spPr>
        <a:xfrm>
          <a:off x="11201400" y="4705350"/>
          <a:ext cx="47625" cy="47625"/>
        </a:xfrm>
        <a:prstGeom prst="rect">
          <a:avLst/>
        </a:prstGeom>
        <a:noFill/>
        <a:ln w="9525" cmpd="sng">
          <a:noFill/>
        </a:ln>
      </xdr:spPr>
    </xdr:pic>
    <xdr:clientData/>
  </xdr:twoCellAnchor>
  <xdr:twoCellAnchor>
    <xdr:from>
      <xdr:col>9</xdr:col>
      <xdr:colOff>28575</xdr:colOff>
      <xdr:row>29</xdr:row>
      <xdr:rowOff>9525</xdr:rowOff>
    </xdr:from>
    <xdr:to>
      <xdr:col>9</xdr:col>
      <xdr:colOff>76200</xdr:colOff>
      <xdr:row>29</xdr:row>
      <xdr:rowOff>57150</xdr:rowOff>
    </xdr:to>
    <xdr:pic macro="[11]!DesignIconClicked">
      <xdr:nvPicPr>
        <xdr:cNvPr id="138" name="BExZW000SHHKE4S9YXGXY2KDADLD" descr="SortAscending"/>
        <xdr:cNvPicPr preferRelativeResize="1">
          <a:picLocks noChangeAspect="1"/>
        </xdr:cNvPicPr>
      </xdr:nvPicPr>
      <xdr:blipFill>
        <a:blip r:embed="rId1"/>
        <a:stretch>
          <a:fillRect/>
        </a:stretch>
      </xdr:blipFill>
      <xdr:spPr>
        <a:xfrm>
          <a:off x="11868150" y="4629150"/>
          <a:ext cx="47625" cy="47625"/>
        </a:xfrm>
        <a:prstGeom prst="rect">
          <a:avLst/>
        </a:prstGeom>
        <a:noFill/>
        <a:ln w="9525" cmpd="sng">
          <a:noFill/>
        </a:ln>
      </xdr:spPr>
    </xdr:pic>
    <xdr:clientData fPrintsWithSheet="0"/>
  </xdr:twoCellAnchor>
  <xdr:twoCellAnchor>
    <xdr:from>
      <xdr:col>9</xdr:col>
      <xdr:colOff>28575</xdr:colOff>
      <xdr:row>29</xdr:row>
      <xdr:rowOff>85725</xdr:rowOff>
    </xdr:from>
    <xdr:to>
      <xdr:col>9</xdr:col>
      <xdr:colOff>76200</xdr:colOff>
      <xdr:row>29</xdr:row>
      <xdr:rowOff>133350</xdr:rowOff>
    </xdr:to>
    <xdr:pic macro="[11]!DesignIconClicked">
      <xdr:nvPicPr>
        <xdr:cNvPr id="139" name="BEx3J4FRSFFQUH5JZ5IIXZGIGULV" descr="SortDescending"/>
        <xdr:cNvPicPr preferRelativeResize="1">
          <a:picLocks noChangeAspect="1"/>
        </xdr:cNvPicPr>
      </xdr:nvPicPr>
      <xdr:blipFill>
        <a:blip r:embed="rId2"/>
        <a:stretch>
          <a:fillRect/>
        </a:stretch>
      </xdr:blipFill>
      <xdr:spPr>
        <a:xfrm>
          <a:off x="11868150" y="4705350"/>
          <a:ext cx="47625" cy="47625"/>
        </a:xfrm>
        <a:prstGeom prst="rect">
          <a:avLst/>
        </a:prstGeom>
        <a:noFill/>
        <a:ln w="9525" cmpd="sng">
          <a:noFill/>
        </a:ln>
      </xdr:spPr>
    </xdr:pic>
    <xdr:clientData/>
  </xdr:twoCellAnchor>
  <xdr:twoCellAnchor>
    <xdr:from>
      <xdr:col>10</xdr:col>
      <xdr:colOff>28575</xdr:colOff>
      <xdr:row>29</xdr:row>
      <xdr:rowOff>9525</xdr:rowOff>
    </xdr:from>
    <xdr:to>
      <xdr:col>10</xdr:col>
      <xdr:colOff>76200</xdr:colOff>
      <xdr:row>29</xdr:row>
      <xdr:rowOff>57150</xdr:rowOff>
    </xdr:to>
    <xdr:pic macro="[11]!DesignIconClicked">
      <xdr:nvPicPr>
        <xdr:cNvPr id="140" name="BExGUM2XITRMH42Z5NT62CIER9VT" descr="SortAscending"/>
        <xdr:cNvPicPr preferRelativeResize="1">
          <a:picLocks noChangeAspect="1"/>
        </xdr:cNvPicPr>
      </xdr:nvPicPr>
      <xdr:blipFill>
        <a:blip r:embed="rId1"/>
        <a:stretch>
          <a:fillRect/>
        </a:stretch>
      </xdr:blipFill>
      <xdr:spPr>
        <a:xfrm>
          <a:off x="13277850" y="4629150"/>
          <a:ext cx="47625" cy="47625"/>
        </a:xfrm>
        <a:prstGeom prst="rect">
          <a:avLst/>
        </a:prstGeom>
        <a:noFill/>
        <a:ln w="9525" cmpd="sng">
          <a:noFill/>
        </a:ln>
      </xdr:spPr>
    </xdr:pic>
    <xdr:clientData fPrintsWithSheet="0"/>
  </xdr:twoCellAnchor>
  <xdr:twoCellAnchor>
    <xdr:from>
      <xdr:col>10</xdr:col>
      <xdr:colOff>28575</xdr:colOff>
      <xdr:row>29</xdr:row>
      <xdr:rowOff>85725</xdr:rowOff>
    </xdr:from>
    <xdr:to>
      <xdr:col>10</xdr:col>
      <xdr:colOff>76200</xdr:colOff>
      <xdr:row>29</xdr:row>
      <xdr:rowOff>133350</xdr:rowOff>
    </xdr:to>
    <xdr:pic macro="[11]!DesignIconClicked">
      <xdr:nvPicPr>
        <xdr:cNvPr id="141" name="BExCXJ77UUI5LLF6RXLSTWYT110H" descr="SortDescending"/>
        <xdr:cNvPicPr preferRelativeResize="1">
          <a:picLocks noChangeAspect="1"/>
        </xdr:cNvPicPr>
      </xdr:nvPicPr>
      <xdr:blipFill>
        <a:blip r:embed="rId2"/>
        <a:stretch>
          <a:fillRect/>
        </a:stretch>
      </xdr:blipFill>
      <xdr:spPr>
        <a:xfrm>
          <a:off x="13277850" y="4705350"/>
          <a:ext cx="47625" cy="47625"/>
        </a:xfrm>
        <a:prstGeom prst="rect">
          <a:avLst/>
        </a:prstGeom>
        <a:noFill/>
        <a:ln w="9525" cmpd="sng">
          <a:noFill/>
        </a:ln>
      </xdr:spPr>
    </xdr:pic>
    <xdr:clientData/>
  </xdr:twoCellAnchor>
  <xdr:twoCellAnchor>
    <xdr:from>
      <xdr:col>11</xdr:col>
      <xdr:colOff>28575</xdr:colOff>
      <xdr:row>29</xdr:row>
      <xdr:rowOff>9525</xdr:rowOff>
    </xdr:from>
    <xdr:to>
      <xdr:col>11</xdr:col>
      <xdr:colOff>76200</xdr:colOff>
      <xdr:row>29</xdr:row>
      <xdr:rowOff>57150</xdr:rowOff>
    </xdr:to>
    <xdr:pic macro="[11]!DesignIconClicked">
      <xdr:nvPicPr>
        <xdr:cNvPr id="142" name="BExXLHAFTIGUDXBTJRQ7G6L2DXH5" descr="SortAscending"/>
        <xdr:cNvPicPr preferRelativeResize="1">
          <a:picLocks noChangeAspect="1"/>
        </xdr:cNvPicPr>
      </xdr:nvPicPr>
      <xdr:blipFill>
        <a:blip r:embed="rId1"/>
        <a:stretch>
          <a:fillRect/>
        </a:stretch>
      </xdr:blipFill>
      <xdr:spPr>
        <a:xfrm>
          <a:off x="13887450" y="4629150"/>
          <a:ext cx="47625" cy="47625"/>
        </a:xfrm>
        <a:prstGeom prst="rect">
          <a:avLst/>
        </a:prstGeom>
        <a:noFill/>
        <a:ln w="9525" cmpd="sng">
          <a:noFill/>
        </a:ln>
      </xdr:spPr>
    </xdr:pic>
    <xdr:clientData fPrintsWithSheet="0"/>
  </xdr:twoCellAnchor>
  <xdr:twoCellAnchor>
    <xdr:from>
      <xdr:col>11</xdr:col>
      <xdr:colOff>28575</xdr:colOff>
      <xdr:row>29</xdr:row>
      <xdr:rowOff>85725</xdr:rowOff>
    </xdr:from>
    <xdr:to>
      <xdr:col>11</xdr:col>
      <xdr:colOff>76200</xdr:colOff>
      <xdr:row>29</xdr:row>
      <xdr:rowOff>133350</xdr:rowOff>
    </xdr:to>
    <xdr:pic macro="[11]!DesignIconClicked">
      <xdr:nvPicPr>
        <xdr:cNvPr id="143" name="BExXWIP1RJ44104N1ZAKQH9CCTHO" descr="SortDescending"/>
        <xdr:cNvPicPr preferRelativeResize="1">
          <a:picLocks noChangeAspect="1"/>
        </xdr:cNvPicPr>
      </xdr:nvPicPr>
      <xdr:blipFill>
        <a:blip r:embed="rId2"/>
        <a:stretch>
          <a:fillRect/>
        </a:stretch>
      </xdr:blipFill>
      <xdr:spPr>
        <a:xfrm>
          <a:off x="13887450" y="4705350"/>
          <a:ext cx="47625" cy="47625"/>
        </a:xfrm>
        <a:prstGeom prst="rect">
          <a:avLst/>
        </a:prstGeom>
        <a:noFill/>
        <a:ln w="9525" cmpd="sng">
          <a:noFill/>
        </a:ln>
      </xdr:spPr>
    </xdr:pic>
    <xdr:clientData/>
  </xdr:twoCellAnchor>
  <xdr:twoCellAnchor>
    <xdr:from>
      <xdr:col>12</xdr:col>
      <xdr:colOff>28575</xdr:colOff>
      <xdr:row>29</xdr:row>
      <xdr:rowOff>9525</xdr:rowOff>
    </xdr:from>
    <xdr:to>
      <xdr:col>12</xdr:col>
      <xdr:colOff>76200</xdr:colOff>
      <xdr:row>29</xdr:row>
      <xdr:rowOff>57150</xdr:rowOff>
    </xdr:to>
    <xdr:pic macro="[11]!DesignIconClicked">
      <xdr:nvPicPr>
        <xdr:cNvPr id="144" name="BExXWW6L9FDZ4ISTZRWXRHVP0UPV" descr="SortAscending"/>
        <xdr:cNvPicPr preferRelativeResize="1">
          <a:picLocks noChangeAspect="1"/>
        </xdr:cNvPicPr>
      </xdr:nvPicPr>
      <xdr:blipFill>
        <a:blip r:embed="rId1"/>
        <a:stretch>
          <a:fillRect/>
        </a:stretch>
      </xdr:blipFill>
      <xdr:spPr>
        <a:xfrm>
          <a:off x="14563725" y="4629150"/>
          <a:ext cx="47625" cy="47625"/>
        </a:xfrm>
        <a:prstGeom prst="rect">
          <a:avLst/>
        </a:prstGeom>
        <a:noFill/>
        <a:ln w="9525" cmpd="sng">
          <a:noFill/>
        </a:ln>
      </xdr:spPr>
    </xdr:pic>
    <xdr:clientData fPrintsWithSheet="0"/>
  </xdr:twoCellAnchor>
  <xdr:twoCellAnchor>
    <xdr:from>
      <xdr:col>12</xdr:col>
      <xdr:colOff>28575</xdr:colOff>
      <xdr:row>29</xdr:row>
      <xdr:rowOff>85725</xdr:rowOff>
    </xdr:from>
    <xdr:to>
      <xdr:col>12</xdr:col>
      <xdr:colOff>76200</xdr:colOff>
      <xdr:row>29</xdr:row>
      <xdr:rowOff>133350</xdr:rowOff>
    </xdr:to>
    <xdr:pic macro="[11]!DesignIconClicked">
      <xdr:nvPicPr>
        <xdr:cNvPr id="145" name="BEx7I55ANW5ZZKZPKTLZ93MZDA8H" descr="SortDescending"/>
        <xdr:cNvPicPr preferRelativeResize="1">
          <a:picLocks noChangeAspect="1"/>
        </xdr:cNvPicPr>
      </xdr:nvPicPr>
      <xdr:blipFill>
        <a:blip r:embed="rId2"/>
        <a:stretch>
          <a:fillRect/>
        </a:stretch>
      </xdr:blipFill>
      <xdr:spPr>
        <a:xfrm>
          <a:off x="14563725" y="4705350"/>
          <a:ext cx="47625" cy="47625"/>
        </a:xfrm>
        <a:prstGeom prst="rect">
          <a:avLst/>
        </a:prstGeom>
        <a:noFill/>
        <a:ln w="9525" cmpd="sng">
          <a:noFill/>
        </a:ln>
      </xdr:spPr>
    </xdr:pic>
    <xdr:clientData/>
  </xdr:twoCellAnchor>
  <xdr:twoCellAnchor>
    <xdr:from>
      <xdr:col>13</xdr:col>
      <xdr:colOff>28575</xdr:colOff>
      <xdr:row>29</xdr:row>
      <xdr:rowOff>9525</xdr:rowOff>
    </xdr:from>
    <xdr:to>
      <xdr:col>13</xdr:col>
      <xdr:colOff>76200</xdr:colOff>
      <xdr:row>29</xdr:row>
      <xdr:rowOff>57150</xdr:rowOff>
    </xdr:to>
    <xdr:pic macro="[11]!DesignIconClicked">
      <xdr:nvPicPr>
        <xdr:cNvPr id="146" name="BEx1NVJ296ZBT2E977KONW573PTW" descr="SortAscending"/>
        <xdr:cNvPicPr preferRelativeResize="1">
          <a:picLocks noChangeAspect="1"/>
        </xdr:cNvPicPr>
      </xdr:nvPicPr>
      <xdr:blipFill>
        <a:blip r:embed="rId1"/>
        <a:stretch>
          <a:fillRect/>
        </a:stretch>
      </xdr:blipFill>
      <xdr:spPr>
        <a:xfrm>
          <a:off x="15182850" y="4629150"/>
          <a:ext cx="47625" cy="47625"/>
        </a:xfrm>
        <a:prstGeom prst="rect">
          <a:avLst/>
        </a:prstGeom>
        <a:noFill/>
        <a:ln w="9525" cmpd="sng">
          <a:noFill/>
        </a:ln>
      </xdr:spPr>
    </xdr:pic>
    <xdr:clientData fPrintsWithSheet="0"/>
  </xdr:twoCellAnchor>
  <xdr:twoCellAnchor>
    <xdr:from>
      <xdr:col>13</xdr:col>
      <xdr:colOff>28575</xdr:colOff>
      <xdr:row>29</xdr:row>
      <xdr:rowOff>85725</xdr:rowOff>
    </xdr:from>
    <xdr:to>
      <xdr:col>13</xdr:col>
      <xdr:colOff>76200</xdr:colOff>
      <xdr:row>29</xdr:row>
      <xdr:rowOff>133350</xdr:rowOff>
    </xdr:to>
    <xdr:pic macro="[11]!DesignIconClicked">
      <xdr:nvPicPr>
        <xdr:cNvPr id="147" name="BExVTG7UY42N7JPHEZGCKE3E3DAV" descr="SortDescending"/>
        <xdr:cNvPicPr preferRelativeResize="1">
          <a:picLocks noChangeAspect="1"/>
        </xdr:cNvPicPr>
      </xdr:nvPicPr>
      <xdr:blipFill>
        <a:blip r:embed="rId2"/>
        <a:stretch>
          <a:fillRect/>
        </a:stretch>
      </xdr:blipFill>
      <xdr:spPr>
        <a:xfrm>
          <a:off x="15182850" y="4705350"/>
          <a:ext cx="47625" cy="47625"/>
        </a:xfrm>
        <a:prstGeom prst="rect">
          <a:avLst/>
        </a:prstGeom>
        <a:noFill/>
        <a:ln w="9525" cmpd="sng">
          <a:noFill/>
        </a:ln>
      </xdr:spPr>
    </xdr:pic>
    <xdr:clientData/>
  </xdr:twoCellAnchor>
  <xdr:twoCellAnchor>
    <xdr:from>
      <xdr:col>14</xdr:col>
      <xdr:colOff>19050</xdr:colOff>
      <xdr:row>29</xdr:row>
      <xdr:rowOff>9525</xdr:rowOff>
    </xdr:from>
    <xdr:to>
      <xdr:col>14</xdr:col>
      <xdr:colOff>66675</xdr:colOff>
      <xdr:row>29</xdr:row>
      <xdr:rowOff>57150</xdr:rowOff>
    </xdr:to>
    <xdr:pic macro="[11]!DesignIconClicked">
      <xdr:nvPicPr>
        <xdr:cNvPr id="148" name="BExBANSETATZISD0WVYPPJIFGAJ3" descr="SortAscending"/>
        <xdr:cNvPicPr preferRelativeResize="1">
          <a:picLocks noChangeAspect="1"/>
        </xdr:cNvPicPr>
      </xdr:nvPicPr>
      <xdr:blipFill>
        <a:blip r:embed="rId1"/>
        <a:stretch>
          <a:fillRect/>
        </a:stretch>
      </xdr:blipFill>
      <xdr:spPr>
        <a:xfrm>
          <a:off x="15782925" y="4629150"/>
          <a:ext cx="47625" cy="47625"/>
        </a:xfrm>
        <a:prstGeom prst="rect">
          <a:avLst/>
        </a:prstGeom>
        <a:noFill/>
        <a:ln w="9525" cmpd="sng">
          <a:noFill/>
        </a:ln>
      </xdr:spPr>
    </xdr:pic>
    <xdr:clientData fPrintsWithSheet="0"/>
  </xdr:twoCellAnchor>
  <xdr:twoCellAnchor>
    <xdr:from>
      <xdr:col>14</xdr:col>
      <xdr:colOff>19050</xdr:colOff>
      <xdr:row>29</xdr:row>
      <xdr:rowOff>85725</xdr:rowOff>
    </xdr:from>
    <xdr:to>
      <xdr:col>14</xdr:col>
      <xdr:colOff>66675</xdr:colOff>
      <xdr:row>29</xdr:row>
      <xdr:rowOff>133350</xdr:rowOff>
    </xdr:to>
    <xdr:pic macro="[11]!DesignIconClicked">
      <xdr:nvPicPr>
        <xdr:cNvPr id="149" name="BExTXNJ1A2478VTW1KPP6YSHHWQH" descr="SortDescending"/>
        <xdr:cNvPicPr preferRelativeResize="1">
          <a:picLocks noChangeAspect="1"/>
        </xdr:cNvPicPr>
      </xdr:nvPicPr>
      <xdr:blipFill>
        <a:blip r:embed="rId2"/>
        <a:stretch>
          <a:fillRect/>
        </a:stretch>
      </xdr:blipFill>
      <xdr:spPr>
        <a:xfrm>
          <a:off x="15782925" y="4705350"/>
          <a:ext cx="47625" cy="47625"/>
        </a:xfrm>
        <a:prstGeom prst="rect">
          <a:avLst/>
        </a:prstGeom>
        <a:noFill/>
        <a:ln w="9525" cmpd="sng">
          <a:noFill/>
        </a:ln>
      </xdr:spPr>
    </xdr:pic>
    <xdr:clientData/>
  </xdr:twoCellAnchor>
  <xdr:twoCellAnchor>
    <xdr:from>
      <xdr:col>15</xdr:col>
      <xdr:colOff>28575</xdr:colOff>
      <xdr:row>29</xdr:row>
      <xdr:rowOff>9525</xdr:rowOff>
    </xdr:from>
    <xdr:to>
      <xdr:col>15</xdr:col>
      <xdr:colOff>76200</xdr:colOff>
      <xdr:row>29</xdr:row>
      <xdr:rowOff>57150</xdr:rowOff>
    </xdr:to>
    <xdr:pic macro="[11]!DesignIconClicked">
      <xdr:nvPicPr>
        <xdr:cNvPr id="150" name="BExMRBNS7HGAJ8FTMRYMTR83S62I" descr="SortAscending"/>
        <xdr:cNvPicPr preferRelativeResize="1">
          <a:picLocks noChangeAspect="1"/>
        </xdr:cNvPicPr>
      </xdr:nvPicPr>
      <xdr:blipFill>
        <a:blip r:embed="rId1"/>
        <a:stretch>
          <a:fillRect/>
        </a:stretch>
      </xdr:blipFill>
      <xdr:spPr>
        <a:xfrm>
          <a:off x="16402050" y="4629150"/>
          <a:ext cx="47625" cy="47625"/>
        </a:xfrm>
        <a:prstGeom prst="rect">
          <a:avLst/>
        </a:prstGeom>
        <a:noFill/>
        <a:ln w="9525" cmpd="sng">
          <a:noFill/>
        </a:ln>
      </xdr:spPr>
    </xdr:pic>
    <xdr:clientData fPrintsWithSheet="0"/>
  </xdr:twoCellAnchor>
  <xdr:twoCellAnchor>
    <xdr:from>
      <xdr:col>15</xdr:col>
      <xdr:colOff>28575</xdr:colOff>
      <xdr:row>29</xdr:row>
      <xdr:rowOff>85725</xdr:rowOff>
    </xdr:from>
    <xdr:to>
      <xdr:col>15</xdr:col>
      <xdr:colOff>76200</xdr:colOff>
      <xdr:row>29</xdr:row>
      <xdr:rowOff>133350</xdr:rowOff>
    </xdr:to>
    <xdr:pic macro="[11]!DesignIconClicked">
      <xdr:nvPicPr>
        <xdr:cNvPr id="151" name="BExXR28OCJ1PD9R2DHUSOPMVM9J2" descr="SortDescending"/>
        <xdr:cNvPicPr preferRelativeResize="1">
          <a:picLocks noChangeAspect="1"/>
        </xdr:cNvPicPr>
      </xdr:nvPicPr>
      <xdr:blipFill>
        <a:blip r:embed="rId2"/>
        <a:stretch>
          <a:fillRect/>
        </a:stretch>
      </xdr:blipFill>
      <xdr:spPr>
        <a:xfrm>
          <a:off x="16402050" y="4705350"/>
          <a:ext cx="47625" cy="47625"/>
        </a:xfrm>
        <a:prstGeom prst="rect">
          <a:avLst/>
        </a:prstGeom>
        <a:noFill/>
        <a:ln w="9525" cmpd="sng">
          <a:noFill/>
        </a:ln>
      </xdr:spPr>
    </xdr:pic>
    <xdr:clientData/>
  </xdr:twoCellAnchor>
  <xdr:twoCellAnchor>
    <xdr:from>
      <xdr:col>16</xdr:col>
      <xdr:colOff>28575</xdr:colOff>
      <xdr:row>29</xdr:row>
      <xdr:rowOff>9525</xdr:rowOff>
    </xdr:from>
    <xdr:to>
      <xdr:col>16</xdr:col>
      <xdr:colOff>76200</xdr:colOff>
      <xdr:row>29</xdr:row>
      <xdr:rowOff>57150</xdr:rowOff>
    </xdr:to>
    <xdr:pic macro="[11]!DesignIconClicked">
      <xdr:nvPicPr>
        <xdr:cNvPr id="152" name="BExMRE24OW1KEYHOGMZFRWD4G0T0" descr="SortAscending"/>
        <xdr:cNvPicPr preferRelativeResize="1">
          <a:picLocks noChangeAspect="1"/>
        </xdr:cNvPicPr>
      </xdr:nvPicPr>
      <xdr:blipFill>
        <a:blip r:embed="rId1"/>
        <a:stretch>
          <a:fillRect/>
        </a:stretch>
      </xdr:blipFill>
      <xdr:spPr>
        <a:xfrm>
          <a:off x="17011650" y="4629150"/>
          <a:ext cx="47625" cy="47625"/>
        </a:xfrm>
        <a:prstGeom prst="rect">
          <a:avLst/>
        </a:prstGeom>
        <a:noFill/>
        <a:ln w="9525" cmpd="sng">
          <a:noFill/>
        </a:ln>
      </xdr:spPr>
    </xdr:pic>
    <xdr:clientData fPrintsWithSheet="0"/>
  </xdr:twoCellAnchor>
  <xdr:twoCellAnchor>
    <xdr:from>
      <xdr:col>16</xdr:col>
      <xdr:colOff>28575</xdr:colOff>
      <xdr:row>29</xdr:row>
      <xdr:rowOff>85725</xdr:rowOff>
    </xdr:from>
    <xdr:to>
      <xdr:col>16</xdr:col>
      <xdr:colOff>76200</xdr:colOff>
      <xdr:row>29</xdr:row>
      <xdr:rowOff>133350</xdr:rowOff>
    </xdr:to>
    <xdr:pic macro="[11]!DesignIconClicked">
      <xdr:nvPicPr>
        <xdr:cNvPr id="153" name="BEx7BP0Z6LG50G74EEA80C2GMCGE" descr="SortDescending"/>
        <xdr:cNvPicPr preferRelativeResize="1">
          <a:picLocks noChangeAspect="1"/>
        </xdr:cNvPicPr>
      </xdr:nvPicPr>
      <xdr:blipFill>
        <a:blip r:embed="rId2"/>
        <a:stretch>
          <a:fillRect/>
        </a:stretch>
      </xdr:blipFill>
      <xdr:spPr>
        <a:xfrm>
          <a:off x="17011650" y="4705350"/>
          <a:ext cx="47625" cy="47625"/>
        </a:xfrm>
        <a:prstGeom prst="rect">
          <a:avLst/>
        </a:prstGeom>
        <a:noFill/>
        <a:ln w="9525" cmpd="sng">
          <a:noFill/>
        </a:ln>
      </xdr:spPr>
    </xdr:pic>
    <xdr:clientData/>
  </xdr:twoCellAnchor>
  <xdr:twoCellAnchor>
    <xdr:from>
      <xdr:col>17</xdr:col>
      <xdr:colOff>28575</xdr:colOff>
      <xdr:row>29</xdr:row>
      <xdr:rowOff>9525</xdr:rowOff>
    </xdr:from>
    <xdr:to>
      <xdr:col>17</xdr:col>
      <xdr:colOff>76200</xdr:colOff>
      <xdr:row>29</xdr:row>
      <xdr:rowOff>57150</xdr:rowOff>
    </xdr:to>
    <xdr:pic macro="[11]!DesignIconClicked">
      <xdr:nvPicPr>
        <xdr:cNvPr id="154" name="BEx75KASMKOI0Y1VEA6MU5SI1B4A" descr="SortAscending"/>
        <xdr:cNvPicPr preferRelativeResize="1">
          <a:picLocks noChangeAspect="1"/>
        </xdr:cNvPicPr>
      </xdr:nvPicPr>
      <xdr:blipFill>
        <a:blip r:embed="rId1"/>
        <a:stretch>
          <a:fillRect/>
        </a:stretch>
      </xdr:blipFill>
      <xdr:spPr>
        <a:xfrm>
          <a:off x="17621250" y="4629150"/>
          <a:ext cx="47625" cy="47625"/>
        </a:xfrm>
        <a:prstGeom prst="rect">
          <a:avLst/>
        </a:prstGeom>
        <a:noFill/>
        <a:ln w="9525" cmpd="sng">
          <a:noFill/>
        </a:ln>
      </xdr:spPr>
    </xdr:pic>
    <xdr:clientData fPrintsWithSheet="0"/>
  </xdr:twoCellAnchor>
  <xdr:twoCellAnchor>
    <xdr:from>
      <xdr:col>17</xdr:col>
      <xdr:colOff>28575</xdr:colOff>
      <xdr:row>29</xdr:row>
      <xdr:rowOff>85725</xdr:rowOff>
    </xdr:from>
    <xdr:to>
      <xdr:col>17</xdr:col>
      <xdr:colOff>76200</xdr:colOff>
      <xdr:row>29</xdr:row>
      <xdr:rowOff>133350</xdr:rowOff>
    </xdr:to>
    <xdr:pic macro="[11]!DesignIconClicked">
      <xdr:nvPicPr>
        <xdr:cNvPr id="155" name="BExQ91W6YE9MD5MRBQ094XJQAEZX" descr="SortDescending"/>
        <xdr:cNvPicPr preferRelativeResize="1">
          <a:picLocks noChangeAspect="1"/>
        </xdr:cNvPicPr>
      </xdr:nvPicPr>
      <xdr:blipFill>
        <a:blip r:embed="rId2"/>
        <a:stretch>
          <a:fillRect/>
        </a:stretch>
      </xdr:blipFill>
      <xdr:spPr>
        <a:xfrm>
          <a:off x="17621250" y="4705350"/>
          <a:ext cx="47625" cy="47625"/>
        </a:xfrm>
        <a:prstGeom prst="rect">
          <a:avLst/>
        </a:prstGeom>
        <a:noFill/>
        <a:ln w="9525" cmpd="sng">
          <a:noFill/>
        </a:ln>
      </xdr:spPr>
    </xdr:pic>
    <xdr:clientData/>
  </xdr:twoCellAnchor>
  <xdr:twoCellAnchor>
    <xdr:from>
      <xdr:col>4</xdr:col>
      <xdr:colOff>28575</xdr:colOff>
      <xdr:row>29</xdr:row>
      <xdr:rowOff>9525</xdr:rowOff>
    </xdr:from>
    <xdr:to>
      <xdr:col>4</xdr:col>
      <xdr:colOff>76200</xdr:colOff>
      <xdr:row>29</xdr:row>
      <xdr:rowOff>57150</xdr:rowOff>
    </xdr:to>
    <xdr:pic macro="[11]!DesignIconClicked">
      <xdr:nvPicPr>
        <xdr:cNvPr id="156" name="BExS8ZOF8VWX8IST0OORVW6CRWFK" descr="SortAscending"/>
        <xdr:cNvPicPr preferRelativeResize="1">
          <a:picLocks noChangeAspect="1"/>
        </xdr:cNvPicPr>
      </xdr:nvPicPr>
      <xdr:blipFill>
        <a:blip r:embed="rId1"/>
        <a:stretch>
          <a:fillRect/>
        </a:stretch>
      </xdr:blipFill>
      <xdr:spPr>
        <a:xfrm>
          <a:off x="4886325" y="4629150"/>
          <a:ext cx="47625" cy="47625"/>
        </a:xfrm>
        <a:prstGeom prst="rect">
          <a:avLst/>
        </a:prstGeom>
        <a:noFill/>
        <a:ln w="9525" cmpd="sng">
          <a:noFill/>
        </a:ln>
      </xdr:spPr>
    </xdr:pic>
    <xdr:clientData fPrintsWithSheet="0"/>
  </xdr:twoCellAnchor>
  <xdr:twoCellAnchor>
    <xdr:from>
      <xdr:col>4</xdr:col>
      <xdr:colOff>28575</xdr:colOff>
      <xdr:row>29</xdr:row>
      <xdr:rowOff>85725</xdr:rowOff>
    </xdr:from>
    <xdr:to>
      <xdr:col>4</xdr:col>
      <xdr:colOff>76200</xdr:colOff>
      <xdr:row>29</xdr:row>
      <xdr:rowOff>133350</xdr:rowOff>
    </xdr:to>
    <xdr:pic macro="[11]!DesignIconClicked">
      <xdr:nvPicPr>
        <xdr:cNvPr id="157" name="BExZZJYUWMY99UFDONX33WGZQOC9" descr="SortDescending"/>
        <xdr:cNvPicPr preferRelativeResize="1">
          <a:picLocks noChangeAspect="1"/>
        </xdr:cNvPicPr>
      </xdr:nvPicPr>
      <xdr:blipFill>
        <a:blip r:embed="rId2"/>
        <a:stretch>
          <a:fillRect/>
        </a:stretch>
      </xdr:blipFill>
      <xdr:spPr>
        <a:xfrm>
          <a:off x="4886325" y="4705350"/>
          <a:ext cx="47625" cy="47625"/>
        </a:xfrm>
        <a:prstGeom prst="rect">
          <a:avLst/>
        </a:prstGeom>
        <a:noFill/>
        <a:ln w="9525" cmpd="sng">
          <a:noFill/>
        </a:ln>
      </xdr:spPr>
    </xdr:pic>
    <xdr:clientData/>
  </xdr:twoCellAnchor>
  <xdr:twoCellAnchor>
    <xdr:from>
      <xdr:col>5</xdr:col>
      <xdr:colOff>28575</xdr:colOff>
      <xdr:row>29</xdr:row>
      <xdr:rowOff>9525</xdr:rowOff>
    </xdr:from>
    <xdr:to>
      <xdr:col>5</xdr:col>
      <xdr:colOff>76200</xdr:colOff>
      <xdr:row>29</xdr:row>
      <xdr:rowOff>57150</xdr:rowOff>
    </xdr:to>
    <xdr:pic macro="[11]!DesignIconClicked">
      <xdr:nvPicPr>
        <xdr:cNvPr id="158" name="BExBDOVNKLF5J39ZJADIY7LDN33U" descr="SortAscending"/>
        <xdr:cNvPicPr preferRelativeResize="1">
          <a:picLocks noChangeAspect="1"/>
        </xdr:cNvPicPr>
      </xdr:nvPicPr>
      <xdr:blipFill>
        <a:blip r:embed="rId1"/>
        <a:stretch>
          <a:fillRect/>
        </a:stretch>
      </xdr:blipFill>
      <xdr:spPr>
        <a:xfrm>
          <a:off x="8105775" y="4629150"/>
          <a:ext cx="47625" cy="47625"/>
        </a:xfrm>
        <a:prstGeom prst="rect">
          <a:avLst/>
        </a:prstGeom>
        <a:noFill/>
        <a:ln w="9525" cmpd="sng">
          <a:noFill/>
        </a:ln>
      </xdr:spPr>
    </xdr:pic>
    <xdr:clientData fPrintsWithSheet="0"/>
  </xdr:twoCellAnchor>
  <xdr:twoCellAnchor>
    <xdr:from>
      <xdr:col>5</xdr:col>
      <xdr:colOff>28575</xdr:colOff>
      <xdr:row>29</xdr:row>
      <xdr:rowOff>85725</xdr:rowOff>
    </xdr:from>
    <xdr:to>
      <xdr:col>5</xdr:col>
      <xdr:colOff>76200</xdr:colOff>
      <xdr:row>29</xdr:row>
      <xdr:rowOff>133350</xdr:rowOff>
    </xdr:to>
    <xdr:pic macro="[11]!DesignIconClicked">
      <xdr:nvPicPr>
        <xdr:cNvPr id="159" name="BExW8WB5PC6DH8OS0RER4Q7SR376" descr="SortDescending"/>
        <xdr:cNvPicPr preferRelativeResize="1">
          <a:picLocks noChangeAspect="1"/>
        </xdr:cNvPicPr>
      </xdr:nvPicPr>
      <xdr:blipFill>
        <a:blip r:embed="rId2"/>
        <a:stretch>
          <a:fillRect/>
        </a:stretch>
      </xdr:blipFill>
      <xdr:spPr>
        <a:xfrm>
          <a:off x="8105775" y="4705350"/>
          <a:ext cx="47625" cy="47625"/>
        </a:xfrm>
        <a:prstGeom prst="rect">
          <a:avLst/>
        </a:prstGeom>
        <a:noFill/>
        <a:ln w="9525" cmpd="sng">
          <a:noFill/>
        </a:ln>
      </xdr:spPr>
    </xdr:pic>
    <xdr:clientData/>
  </xdr:twoCellAnchor>
  <xdr:twoCellAnchor>
    <xdr:from>
      <xdr:col>6</xdr:col>
      <xdr:colOff>28575</xdr:colOff>
      <xdr:row>29</xdr:row>
      <xdr:rowOff>9525</xdr:rowOff>
    </xdr:from>
    <xdr:to>
      <xdr:col>6</xdr:col>
      <xdr:colOff>76200</xdr:colOff>
      <xdr:row>29</xdr:row>
      <xdr:rowOff>57150</xdr:rowOff>
    </xdr:to>
    <xdr:pic macro="[11]!DesignIconClicked">
      <xdr:nvPicPr>
        <xdr:cNvPr id="160" name="BExBCDZ5V7UJMJV406T0DMUJFQSB" descr="SortAscending"/>
        <xdr:cNvPicPr preferRelativeResize="1">
          <a:picLocks noChangeAspect="1"/>
        </xdr:cNvPicPr>
      </xdr:nvPicPr>
      <xdr:blipFill>
        <a:blip r:embed="rId1"/>
        <a:stretch>
          <a:fillRect/>
        </a:stretch>
      </xdr:blipFill>
      <xdr:spPr>
        <a:xfrm>
          <a:off x="8943975" y="4629150"/>
          <a:ext cx="47625" cy="47625"/>
        </a:xfrm>
        <a:prstGeom prst="rect">
          <a:avLst/>
        </a:prstGeom>
        <a:noFill/>
        <a:ln w="9525" cmpd="sng">
          <a:noFill/>
        </a:ln>
      </xdr:spPr>
    </xdr:pic>
    <xdr:clientData fPrintsWithSheet="0"/>
  </xdr:twoCellAnchor>
  <xdr:twoCellAnchor>
    <xdr:from>
      <xdr:col>6</xdr:col>
      <xdr:colOff>28575</xdr:colOff>
      <xdr:row>29</xdr:row>
      <xdr:rowOff>85725</xdr:rowOff>
    </xdr:from>
    <xdr:to>
      <xdr:col>6</xdr:col>
      <xdr:colOff>76200</xdr:colOff>
      <xdr:row>29</xdr:row>
      <xdr:rowOff>133350</xdr:rowOff>
    </xdr:to>
    <xdr:pic macro="[11]!DesignIconClicked">
      <xdr:nvPicPr>
        <xdr:cNvPr id="161" name="BExD0V2WW2FKSO74JDOXYXO0CQAK" descr="SortDescending"/>
        <xdr:cNvPicPr preferRelativeResize="1">
          <a:picLocks noChangeAspect="1"/>
        </xdr:cNvPicPr>
      </xdr:nvPicPr>
      <xdr:blipFill>
        <a:blip r:embed="rId2"/>
        <a:stretch>
          <a:fillRect/>
        </a:stretch>
      </xdr:blipFill>
      <xdr:spPr>
        <a:xfrm>
          <a:off x="8943975" y="4705350"/>
          <a:ext cx="47625" cy="47625"/>
        </a:xfrm>
        <a:prstGeom prst="rect">
          <a:avLst/>
        </a:prstGeom>
        <a:noFill/>
        <a:ln w="9525" cmpd="sng">
          <a:noFill/>
        </a:ln>
      </xdr:spPr>
    </xdr:pic>
    <xdr:clientData/>
  </xdr:twoCellAnchor>
  <xdr:twoCellAnchor>
    <xdr:from>
      <xdr:col>7</xdr:col>
      <xdr:colOff>19050</xdr:colOff>
      <xdr:row>29</xdr:row>
      <xdr:rowOff>9525</xdr:rowOff>
    </xdr:from>
    <xdr:to>
      <xdr:col>7</xdr:col>
      <xdr:colOff>66675</xdr:colOff>
      <xdr:row>29</xdr:row>
      <xdr:rowOff>57150</xdr:rowOff>
    </xdr:to>
    <xdr:pic macro="[11]!DesignIconClicked">
      <xdr:nvPicPr>
        <xdr:cNvPr id="162" name="BExMJ3ENTFSL154D2DQ04PNL94M3" descr="SortAscending"/>
        <xdr:cNvPicPr preferRelativeResize="1">
          <a:picLocks noChangeAspect="1"/>
        </xdr:cNvPicPr>
      </xdr:nvPicPr>
      <xdr:blipFill>
        <a:blip r:embed="rId1"/>
        <a:stretch>
          <a:fillRect/>
        </a:stretch>
      </xdr:blipFill>
      <xdr:spPr>
        <a:xfrm>
          <a:off x="10515600" y="4629150"/>
          <a:ext cx="47625" cy="47625"/>
        </a:xfrm>
        <a:prstGeom prst="rect">
          <a:avLst/>
        </a:prstGeom>
        <a:noFill/>
        <a:ln w="9525" cmpd="sng">
          <a:noFill/>
        </a:ln>
      </xdr:spPr>
    </xdr:pic>
    <xdr:clientData fPrintsWithSheet="0"/>
  </xdr:twoCellAnchor>
  <xdr:twoCellAnchor>
    <xdr:from>
      <xdr:col>7</xdr:col>
      <xdr:colOff>19050</xdr:colOff>
      <xdr:row>29</xdr:row>
      <xdr:rowOff>85725</xdr:rowOff>
    </xdr:from>
    <xdr:to>
      <xdr:col>7</xdr:col>
      <xdr:colOff>66675</xdr:colOff>
      <xdr:row>29</xdr:row>
      <xdr:rowOff>133350</xdr:rowOff>
    </xdr:to>
    <xdr:pic macro="[11]!DesignIconClicked">
      <xdr:nvPicPr>
        <xdr:cNvPr id="163" name="BExCQX8KWPN2XXPV8ENZ6PN8EAG4" descr="SortDescending"/>
        <xdr:cNvPicPr preferRelativeResize="1">
          <a:picLocks noChangeAspect="1"/>
        </xdr:cNvPicPr>
      </xdr:nvPicPr>
      <xdr:blipFill>
        <a:blip r:embed="rId2"/>
        <a:stretch>
          <a:fillRect/>
        </a:stretch>
      </xdr:blipFill>
      <xdr:spPr>
        <a:xfrm>
          <a:off x="10515600" y="4705350"/>
          <a:ext cx="47625" cy="47625"/>
        </a:xfrm>
        <a:prstGeom prst="rect">
          <a:avLst/>
        </a:prstGeom>
        <a:noFill/>
        <a:ln w="9525" cmpd="sng">
          <a:noFill/>
        </a:ln>
      </xdr:spPr>
    </xdr:pic>
    <xdr:clientData/>
  </xdr:twoCellAnchor>
  <xdr:twoCellAnchor>
    <xdr:from>
      <xdr:col>8</xdr:col>
      <xdr:colOff>28575</xdr:colOff>
      <xdr:row>29</xdr:row>
      <xdr:rowOff>9525</xdr:rowOff>
    </xdr:from>
    <xdr:to>
      <xdr:col>8</xdr:col>
      <xdr:colOff>76200</xdr:colOff>
      <xdr:row>29</xdr:row>
      <xdr:rowOff>57150</xdr:rowOff>
    </xdr:to>
    <xdr:pic macro="[11]!DesignIconClicked">
      <xdr:nvPicPr>
        <xdr:cNvPr id="164" name="BExMQYX5ERGF58BZZMPA52K7676H" descr="SortAscending"/>
        <xdr:cNvPicPr preferRelativeResize="1">
          <a:picLocks noChangeAspect="1"/>
        </xdr:cNvPicPr>
      </xdr:nvPicPr>
      <xdr:blipFill>
        <a:blip r:embed="rId1"/>
        <a:stretch>
          <a:fillRect/>
        </a:stretch>
      </xdr:blipFill>
      <xdr:spPr>
        <a:xfrm>
          <a:off x="11201400" y="4629150"/>
          <a:ext cx="47625" cy="47625"/>
        </a:xfrm>
        <a:prstGeom prst="rect">
          <a:avLst/>
        </a:prstGeom>
        <a:noFill/>
        <a:ln w="9525" cmpd="sng">
          <a:noFill/>
        </a:ln>
      </xdr:spPr>
    </xdr:pic>
    <xdr:clientData fPrintsWithSheet="0"/>
  </xdr:twoCellAnchor>
  <xdr:twoCellAnchor>
    <xdr:from>
      <xdr:col>8</xdr:col>
      <xdr:colOff>28575</xdr:colOff>
      <xdr:row>29</xdr:row>
      <xdr:rowOff>85725</xdr:rowOff>
    </xdr:from>
    <xdr:to>
      <xdr:col>8</xdr:col>
      <xdr:colOff>76200</xdr:colOff>
      <xdr:row>29</xdr:row>
      <xdr:rowOff>133350</xdr:rowOff>
    </xdr:to>
    <xdr:pic macro="[11]!DesignIconClicked">
      <xdr:nvPicPr>
        <xdr:cNvPr id="165" name="BExIIN5GWKABYHPLVUUCURJVIGSA" descr="SortDescending"/>
        <xdr:cNvPicPr preferRelativeResize="1">
          <a:picLocks noChangeAspect="1"/>
        </xdr:cNvPicPr>
      </xdr:nvPicPr>
      <xdr:blipFill>
        <a:blip r:embed="rId2"/>
        <a:stretch>
          <a:fillRect/>
        </a:stretch>
      </xdr:blipFill>
      <xdr:spPr>
        <a:xfrm>
          <a:off x="11201400" y="4705350"/>
          <a:ext cx="47625" cy="47625"/>
        </a:xfrm>
        <a:prstGeom prst="rect">
          <a:avLst/>
        </a:prstGeom>
        <a:noFill/>
        <a:ln w="9525" cmpd="sng">
          <a:noFill/>
        </a:ln>
      </xdr:spPr>
    </xdr:pic>
    <xdr:clientData/>
  </xdr:twoCellAnchor>
  <xdr:twoCellAnchor>
    <xdr:from>
      <xdr:col>9</xdr:col>
      <xdr:colOff>28575</xdr:colOff>
      <xdr:row>29</xdr:row>
      <xdr:rowOff>9525</xdr:rowOff>
    </xdr:from>
    <xdr:to>
      <xdr:col>9</xdr:col>
      <xdr:colOff>76200</xdr:colOff>
      <xdr:row>29</xdr:row>
      <xdr:rowOff>57150</xdr:rowOff>
    </xdr:to>
    <xdr:pic macro="[11]!DesignIconClicked">
      <xdr:nvPicPr>
        <xdr:cNvPr id="166" name="BEx3KL19Z5MW0B4AIIMNPVQYOYSG" descr="SortAscending"/>
        <xdr:cNvPicPr preferRelativeResize="1">
          <a:picLocks noChangeAspect="1"/>
        </xdr:cNvPicPr>
      </xdr:nvPicPr>
      <xdr:blipFill>
        <a:blip r:embed="rId1"/>
        <a:stretch>
          <a:fillRect/>
        </a:stretch>
      </xdr:blipFill>
      <xdr:spPr>
        <a:xfrm>
          <a:off x="11868150" y="4629150"/>
          <a:ext cx="47625" cy="47625"/>
        </a:xfrm>
        <a:prstGeom prst="rect">
          <a:avLst/>
        </a:prstGeom>
        <a:noFill/>
        <a:ln w="9525" cmpd="sng">
          <a:noFill/>
        </a:ln>
      </xdr:spPr>
    </xdr:pic>
    <xdr:clientData fPrintsWithSheet="0"/>
  </xdr:twoCellAnchor>
  <xdr:twoCellAnchor>
    <xdr:from>
      <xdr:col>9</xdr:col>
      <xdr:colOff>28575</xdr:colOff>
      <xdr:row>29</xdr:row>
      <xdr:rowOff>85725</xdr:rowOff>
    </xdr:from>
    <xdr:to>
      <xdr:col>9</xdr:col>
      <xdr:colOff>76200</xdr:colOff>
      <xdr:row>29</xdr:row>
      <xdr:rowOff>133350</xdr:rowOff>
    </xdr:to>
    <xdr:pic macro="[11]!DesignIconClicked">
      <xdr:nvPicPr>
        <xdr:cNvPr id="167" name="BEx3JSV1WOZNAGQR5OABT90U39IP" descr="SortDescending"/>
        <xdr:cNvPicPr preferRelativeResize="1">
          <a:picLocks noChangeAspect="1"/>
        </xdr:cNvPicPr>
      </xdr:nvPicPr>
      <xdr:blipFill>
        <a:blip r:embed="rId2"/>
        <a:stretch>
          <a:fillRect/>
        </a:stretch>
      </xdr:blipFill>
      <xdr:spPr>
        <a:xfrm>
          <a:off x="11868150" y="4705350"/>
          <a:ext cx="47625" cy="47625"/>
        </a:xfrm>
        <a:prstGeom prst="rect">
          <a:avLst/>
        </a:prstGeom>
        <a:noFill/>
        <a:ln w="9525" cmpd="sng">
          <a:noFill/>
        </a:ln>
      </xdr:spPr>
    </xdr:pic>
    <xdr:clientData/>
  </xdr:twoCellAnchor>
  <xdr:twoCellAnchor>
    <xdr:from>
      <xdr:col>10</xdr:col>
      <xdr:colOff>28575</xdr:colOff>
      <xdr:row>29</xdr:row>
      <xdr:rowOff>9525</xdr:rowOff>
    </xdr:from>
    <xdr:to>
      <xdr:col>10</xdr:col>
      <xdr:colOff>76200</xdr:colOff>
      <xdr:row>29</xdr:row>
      <xdr:rowOff>57150</xdr:rowOff>
    </xdr:to>
    <xdr:pic macro="[11]!DesignIconClicked">
      <xdr:nvPicPr>
        <xdr:cNvPr id="168" name="BExMEUPIVIZ2Y2GG13BQ2ORGSZS7" descr="SortAscending"/>
        <xdr:cNvPicPr preferRelativeResize="1">
          <a:picLocks noChangeAspect="1"/>
        </xdr:cNvPicPr>
      </xdr:nvPicPr>
      <xdr:blipFill>
        <a:blip r:embed="rId1"/>
        <a:stretch>
          <a:fillRect/>
        </a:stretch>
      </xdr:blipFill>
      <xdr:spPr>
        <a:xfrm>
          <a:off x="13277850" y="4629150"/>
          <a:ext cx="47625" cy="47625"/>
        </a:xfrm>
        <a:prstGeom prst="rect">
          <a:avLst/>
        </a:prstGeom>
        <a:noFill/>
        <a:ln w="9525" cmpd="sng">
          <a:noFill/>
        </a:ln>
      </xdr:spPr>
    </xdr:pic>
    <xdr:clientData fPrintsWithSheet="0"/>
  </xdr:twoCellAnchor>
  <xdr:twoCellAnchor>
    <xdr:from>
      <xdr:col>10</xdr:col>
      <xdr:colOff>28575</xdr:colOff>
      <xdr:row>29</xdr:row>
      <xdr:rowOff>85725</xdr:rowOff>
    </xdr:from>
    <xdr:to>
      <xdr:col>10</xdr:col>
      <xdr:colOff>76200</xdr:colOff>
      <xdr:row>29</xdr:row>
      <xdr:rowOff>133350</xdr:rowOff>
    </xdr:to>
    <xdr:pic macro="[11]!DesignIconClicked">
      <xdr:nvPicPr>
        <xdr:cNvPr id="169" name="BEx3E82B1W06U34BOSHF53LL9P2H" descr="SortDescending"/>
        <xdr:cNvPicPr preferRelativeResize="1">
          <a:picLocks noChangeAspect="1"/>
        </xdr:cNvPicPr>
      </xdr:nvPicPr>
      <xdr:blipFill>
        <a:blip r:embed="rId2"/>
        <a:stretch>
          <a:fillRect/>
        </a:stretch>
      </xdr:blipFill>
      <xdr:spPr>
        <a:xfrm>
          <a:off x="13277850" y="4705350"/>
          <a:ext cx="47625" cy="47625"/>
        </a:xfrm>
        <a:prstGeom prst="rect">
          <a:avLst/>
        </a:prstGeom>
        <a:noFill/>
        <a:ln w="9525" cmpd="sng">
          <a:noFill/>
        </a:ln>
      </xdr:spPr>
    </xdr:pic>
    <xdr:clientData/>
  </xdr:twoCellAnchor>
  <xdr:twoCellAnchor>
    <xdr:from>
      <xdr:col>11</xdr:col>
      <xdr:colOff>28575</xdr:colOff>
      <xdr:row>29</xdr:row>
      <xdr:rowOff>9525</xdr:rowOff>
    </xdr:from>
    <xdr:to>
      <xdr:col>11</xdr:col>
      <xdr:colOff>76200</xdr:colOff>
      <xdr:row>29</xdr:row>
      <xdr:rowOff>57150</xdr:rowOff>
    </xdr:to>
    <xdr:pic macro="[11]!DesignIconClicked">
      <xdr:nvPicPr>
        <xdr:cNvPr id="170" name="BExQ52HL9V37D4UBKFVY6VA3O9FO" descr="SortAscending"/>
        <xdr:cNvPicPr preferRelativeResize="1">
          <a:picLocks noChangeAspect="1"/>
        </xdr:cNvPicPr>
      </xdr:nvPicPr>
      <xdr:blipFill>
        <a:blip r:embed="rId1"/>
        <a:stretch>
          <a:fillRect/>
        </a:stretch>
      </xdr:blipFill>
      <xdr:spPr>
        <a:xfrm>
          <a:off x="13887450" y="4629150"/>
          <a:ext cx="47625" cy="47625"/>
        </a:xfrm>
        <a:prstGeom prst="rect">
          <a:avLst/>
        </a:prstGeom>
        <a:noFill/>
        <a:ln w="9525" cmpd="sng">
          <a:noFill/>
        </a:ln>
      </xdr:spPr>
    </xdr:pic>
    <xdr:clientData fPrintsWithSheet="0"/>
  </xdr:twoCellAnchor>
  <xdr:twoCellAnchor>
    <xdr:from>
      <xdr:col>11</xdr:col>
      <xdr:colOff>28575</xdr:colOff>
      <xdr:row>29</xdr:row>
      <xdr:rowOff>85725</xdr:rowOff>
    </xdr:from>
    <xdr:to>
      <xdr:col>11</xdr:col>
      <xdr:colOff>76200</xdr:colOff>
      <xdr:row>29</xdr:row>
      <xdr:rowOff>133350</xdr:rowOff>
    </xdr:to>
    <xdr:pic macro="[11]!DesignIconClicked">
      <xdr:nvPicPr>
        <xdr:cNvPr id="171" name="BExMN7WP7K7JCB1AI5007G04XC8Q" descr="SortDescending"/>
        <xdr:cNvPicPr preferRelativeResize="1">
          <a:picLocks noChangeAspect="1"/>
        </xdr:cNvPicPr>
      </xdr:nvPicPr>
      <xdr:blipFill>
        <a:blip r:embed="rId2"/>
        <a:stretch>
          <a:fillRect/>
        </a:stretch>
      </xdr:blipFill>
      <xdr:spPr>
        <a:xfrm>
          <a:off x="13887450" y="4705350"/>
          <a:ext cx="47625" cy="47625"/>
        </a:xfrm>
        <a:prstGeom prst="rect">
          <a:avLst/>
        </a:prstGeom>
        <a:noFill/>
        <a:ln w="9525" cmpd="sng">
          <a:noFill/>
        </a:ln>
      </xdr:spPr>
    </xdr:pic>
    <xdr:clientData/>
  </xdr:twoCellAnchor>
  <xdr:twoCellAnchor>
    <xdr:from>
      <xdr:col>12</xdr:col>
      <xdr:colOff>28575</xdr:colOff>
      <xdr:row>29</xdr:row>
      <xdr:rowOff>9525</xdr:rowOff>
    </xdr:from>
    <xdr:to>
      <xdr:col>12</xdr:col>
      <xdr:colOff>76200</xdr:colOff>
      <xdr:row>29</xdr:row>
      <xdr:rowOff>57150</xdr:rowOff>
    </xdr:to>
    <xdr:pic macro="[11]!DesignIconClicked">
      <xdr:nvPicPr>
        <xdr:cNvPr id="172" name="BEx5DVTC6AMN87IZMBFJQ4OKOAOM" descr="SortAscending"/>
        <xdr:cNvPicPr preferRelativeResize="1">
          <a:picLocks noChangeAspect="1"/>
        </xdr:cNvPicPr>
      </xdr:nvPicPr>
      <xdr:blipFill>
        <a:blip r:embed="rId1"/>
        <a:stretch>
          <a:fillRect/>
        </a:stretch>
      </xdr:blipFill>
      <xdr:spPr>
        <a:xfrm>
          <a:off x="14563725" y="4629150"/>
          <a:ext cx="47625" cy="47625"/>
        </a:xfrm>
        <a:prstGeom prst="rect">
          <a:avLst/>
        </a:prstGeom>
        <a:noFill/>
        <a:ln w="9525" cmpd="sng">
          <a:noFill/>
        </a:ln>
      </xdr:spPr>
    </xdr:pic>
    <xdr:clientData fPrintsWithSheet="0"/>
  </xdr:twoCellAnchor>
  <xdr:twoCellAnchor>
    <xdr:from>
      <xdr:col>12</xdr:col>
      <xdr:colOff>28575</xdr:colOff>
      <xdr:row>29</xdr:row>
      <xdr:rowOff>85725</xdr:rowOff>
    </xdr:from>
    <xdr:to>
      <xdr:col>12</xdr:col>
      <xdr:colOff>76200</xdr:colOff>
      <xdr:row>29</xdr:row>
      <xdr:rowOff>133350</xdr:rowOff>
    </xdr:to>
    <xdr:pic macro="[11]!DesignIconClicked">
      <xdr:nvPicPr>
        <xdr:cNvPr id="173" name="BExB4IRGPWQL1RT4P3PU32WWER11" descr="SortDescending"/>
        <xdr:cNvPicPr preferRelativeResize="1">
          <a:picLocks noChangeAspect="1"/>
        </xdr:cNvPicPr>
      </xdr:nvPicPr>
      <xdr:blipFill>
        <a:blip r:embed="rId2"/>
        <a:stretch>
          <a:fillRect/>
        </a:stretch>
      </xdr:blipFill>
      <xdr:spPr>
        <a:xfrm>
          <a:off x="14563725" y="4705350"/>
          <a:ext cx="47625" cy="47625"/>
        </a:xfrm>
        <a:prstGeom prst="rect">
          <a:avLst/>
        </a:prstGeom>
        <a:noFill/>
        <a:ln w="9525" cmpd="sng">
          <a:noFill/>
        </a:ln>
      </xdr:spPr>
    </xdr:pic>
    <xdr:clientData/>
  </xdr:twoCellAnchor>
  <xdr:twoCellAnchor>
    <xdr:from>
      <xdr:col>13</xdr:col>
      <xdr:colOff>28575</xdr:colOff>
      <xdr:row>29</xdr:row>
      <xdr:rowOff>9525</xdr:rowOff>
    </xdr:from>
    <xdr:to>
      <xdr:col>13</xdr:col>
      <xdr:colOff>76200</xdr:colOff>
      <xdr:row>29</xdr:row>
      <xdr:rowOff>57150</xdr:rowOff>
    </xdr:to>
    <xdr:pic macro="[11]!DesignIconClicked">
      <xdr:nvPicPr>
        <xdr:cNvPr id="174" name="BExZKJ5U8ETPIA6ZR1607MSNRCTH" descr="SortAscending"/>
        <xdr:cNvPicPr preferRelativeResize="1">
          <a:picLocks noChangeAspect="1"/>
        </xdr:cNvPicPr>
      </xdr:nvPicPr>
      <xdr:blipFill>
        <a:blip r:embed="rId1"/>
        <a:stretch>
          <a:fillRect/>
        </a:stretch>
      </xdr:blipFill>
      <xdr:spPr>
        <a:xfrm>
          <a:off x="15182850" y="4629150"/>
          <a:ext cx="47625" cy="47625"/>
        </a:xfrm>
        <a:prstGeom prst="rect">
          <a:avLst/>
        </a:prstGeom>
        <a:noFill/>
        <a:ln w="9525" cmpd="sng">
          <a:noFill/>
        </a:ln>
      </xdr:spPr>
    </xdr:pic>
    <xdr:clientData fPrintsWithSheet="0"/>
  </xdr:twoCellAnchor>
  <xdr:twoCellAnchor>
    <xdr:from>
      <xdr:col>13</xdr:col>
      <xdr:colOff>28575</xdr:colOff>
      <xdr:row>29</xdr:row>
      <xdr:rowOff>85725</xdr:rowOff>
    </xdr:from>
    <xdr:to>
      <xdr:col>13</xdr:col>
      <xdr:colOff>76200</xdr:colOff>
      <xdr:row>29</xdr:row>
      <xdr:rowOff>133350</xdr:rowOff>
    </xdr:to>
    <xdr:pic macro="[11]!DesignIconClicked">
      <xdr:nvPicPr>
        <xdr:cNvPr id="175" name="BExB1QYNUL5GLJKKUBNF1UF6VLGE" descr="SortDescending"/>
        <xdr:cNvPicPr preferRelativeResize="1">
          <a:picLocks noChangeAspect="1"/>
        </xdr:cNvPicPr>
      </xdr:nvPicPr>
      <xdr:blipFill>
        <a:blip r:embed="rId2"/>
        <a:stretch>
          <a:fillRect/>
        </a:stretch>
      </xdr:blipFill>
      <xdr:spPr>
        <a:xfrm>
          <a:off x="15182850" y="4705350"/>
          <a:ext cx="47625" cy="47625"/>
        </a:xfrm>
        <a:prstGeom prst="rect">
          <a:avLst/>
        </a:prstGeom>
        <a:noFill/>
        <a:ln w="9525" cmpd="sng">
          <a:noFill/>
        </a:ln>
      </xdr:spPr>
    </xdr:pic>
    <xdr:clientData/>
  </xdr:twoCellAnchor>
  <xdr:twoCellAnchor>
    <xdr:from>
      <xdr:col>14</xdr:col>
      <xdr:colOff>19050</xdr:colOff>
      <xdr:row>29</xdr:row>
      <xdr:rowOff>9525</xdr:rowOff>
    </xdr:from>
    <xdr:to>
      <xdr:col>14</xdr:col>
      <xdr:colOff>66675</xdr:colOff>
      <xdr:row>29</xdr:row>
      <xdr:rowOff>57150</xdr:rowOff>
    </xdr:to>
    <xdr:pic macro="[11]!DesignIconClicked">
      <xdr:nvPicPr>
        <xdr:cNvPr id="176" name="BEx58Q5FPBVMP8EEC9H675KWB8PE" descr="SortAscending"/>
        <xdr:cNvPicPr preferRelativeResize="1">
          <a:picLocks noChangeAspect="1"/>
        </xdr:cNvPicPr>
      </xdr:nvPicPr>
      <xdr:blipFill>
        <a:blip r:embed="rId1"/>
        <a:stretch>
          <a:fillRect/>
        </a:stretch>
      </xdr:blipFill>
      <xdr:spPr>
        <a:xfrm>
          <a:off x="15782925" y="4629150"/>
          <a:ext cx="47625" cy="47625"/>
        </a:xfrm>
        <a:prstGeom prst="rect">
          <a:avLst/>
        </a:prstGeom>
        <a:noFill/>
        <a:ln w="9525" cmpd="sng">
          <a:noFill/>
        </a:ln>
      </xdr:spPr>
    </xdr:pic>
    <xdr:clientData fPrintsWithSheet="0"/>
  </xdr:twoCellAnchor>
  <xdr:twoCellAnchor>
    <xdr:from>
      <xdr:col>14</xdr:col>
      <xdr:colOff>19050</xdr:colOff>
      <xdr:row>29</xdr:row>
      <xdr:rowOff>85725</xdr:rowOff>
    </xdr:from>
    <xdr:to>
      <xdr:col>14</xdr:col>
      <xdr:colOff>66675</xdr:colOff>
      <xdr:row>29</xdr:row>
      <xdr:rowOff>133350</xdr:rowOff>
    </xdr:to>
    <xdr:pic macro="[11]!DesignIconClicked">
      <xdr:nvPicPr>
        <xdr:cNvPr id="177" name="BExTVY8MXZU6E62IQYPHJ8391N7H" descr="SortDescending"/>
        <xdr:cNvPicPr preferRelativeResize="1">
          <a:picLocks noChangeAspect="1"/>
        </xdr:cNvPicPr>
      </xdr:nvPicPr>
      <xdr:blipFill>
        <a:blip r:embed="rId2"/>
        <a:stretch>
          <a:fillRect/>
        </a:stretch>
      </xdr:blipFill>
      <xdr:spPr>
        <a:xfrm>
          <a:off x="15782925" y="4705350"/>
          <a:ext cx="47625" cy="47625"/>
        </a:xfrm>
        <a:prstGeom prst="rect">
          <a:avLst/>
        </a:prstGeom>
        <a:noFill/>
        <a:ln w="9525" cmpd="sng">
          <a:noFill/>
        </a:ln>
      </xdr:spPr>
    </xdr:pic>
    <xdr:clientData/>
  </xdr:twoCellAnchor>
  <xdr:twoCellAnchor>
    <xdr:from>
      <xdr:col>15</xdr:col>
      <xdr:colOff>28575</xdr:colOff>
      <xdr:row>29</xdr:row>
      <xdr:rowOff>9525</xdr:rowOff>
    </xdr:from>
    <xdr:to>
      <xdr:col>15</xdr:col>
      <xdr:colOff>76200</xdr:colOff>
      <xdr:row>29</xdr:row>
      <xdr:rowOff>57150</xdr:rowOff>
    </xdr:to>
    <xdr:pic macro="[11]!DesignIconClicked">
      <xdr:nvPicPr>
        <xdr:cNvPr id="178" name="BEx96RCGLQMUI37OHDA00G89LDG3" descr="SortAscending"/>
        <xdr:cNvPicPr preferRelativeResize="1">
          <a:picLocks noChangeAspect="1"/>
        </xdr:cNvPicPr>
      </xdr:nvPicPr>
      <xdr:blipFill>
        <a:blip r:embed="rId1"/>
        <a:stretch>
          <a:fillRect/>
        </a:stretch>
      </xdr:blipFill>
      <xdr:spPr>
        <a:xfrm>
          <a:off x="16402050" y="4629150"/>
          <a:ext cx="47625" cy="47625"/>
        </a:xfrm>
        <a:prstGeom prst="rect">
          <a:avLst/>
        </a:prstGeom>
        <a:noFill/>
        <a:ln w="9525" cmpd="sng">
          <a:noFill/>
        </a:ln>
      </xdr:spPr>
    </xdr:pic>
    <xdr:clientData fPrintsWithSheet="0"/>
  </xdr:twoCellAnchor>
  <xdr:twoCellAnchor>
    <xdr:from>
      <xdr:col>15</xdr:col>
      <xdr:colOff>28575</xdr:colOff>
      <xdr:row>29</xdr:row>
      <xdr:rowOff>85725</xdr:rowOff>
    </xdr:from>
    <xdr:to>
      <xdr:col>15</xdr:col>
      <xdr:colOff>76200</xdr:colOff>
      <xdr:row>29</xdr:row>
      <xdr:rowOff>133350</xdr:rowOff>
    </xdr:to>
    <xdr:pic macro="[11]!DesignIconClicked">
      <xdr:nvPicPr>
        <xdr:cNvPr id="179" name="BEx5MWU6LT8NK5IHYF6QBIGYVLFH" descr="SortDescending"/>
        <xdr:cNvPicPr preferRelativeResize="1">
          <a:picLocks noChangeAspect="1"/>
        </xdr:cNvPicPr>
      </xdr:nvPicPr>
      <xdr:blipFill>
        <a:blip r:embed="rId2"/>
        <a:stretch>
          <a:fillRect/>
        </a:stretch>
      </xdr:blipFill>
      <xdr:spPr>
        <a:xfrm>
          <a:off x="16402050" y="4705350"/>
          <a:ext cx="47625" cy="47625"/>
        </a:xfrm>
        <a:prstGeom prst="rect">
          <a:avLst/>
        </a:prstGeom>
        <a:noFill/>
        <a:ln w="9525" cmpd="sng">
          <a:noFill/>
        </a:ln>
      </xdr:spPr>
    </xdr:pic>
    <xdr:clientData/>
  </xdr:twoCellAnchor>
  <xdr:twoCellAnchor>
    <xdr:from>
      <xdr:col>16</xdr:col>
      <xdr:colOff>28575</xdr:colOff>
      <xdr:row>29</xdr:row>
      <xdr:rowOff>9525</xdr:rowOff>
    </xdr:from>
    <xdr:to>
      <xdr:col>16</xdr:col>
      <xdr:colOff>76200</xdr:colOff>
      <xdr:row>29</xdr:row>
      <xdr:rowOff>57150</xdr:rowOff>
    </xdr:to>
    <xdr:pic macro="[11]!DesignIconClicked">
      <xdr:nvPicPr>
        <xdr:cNvPr id="180" name="BExKQPW7KUGPB3ZGPKZX9NVRKC05" descr="SortAscending"/>
        <xdr:cNvPicPr preferRelativeResize="1">
          <a:picLocks noChangeAspect="1"/>
        </xdr:cNvPicPr>
      </xdr:nvPicPr>
      <xdr:blipFill>
        <a:blip r:embed="rId1"/>
        <a:stretch>
          <a:fillRect/>
        </a:stretch>
      </xdr:blipFill>
      <xdr:spPr>
        <a:xfrm>
          <a:off x="17011650" y="4629150"/>
          <a:ext cx="47625" cy="47625"/>
        </a:xfrm>
        <a:prstGeom prst="rect">
          <a:avLst/>
        </a:prstGeom>
        <a:noFill/>
        <a:ln w="9525" cmpd="sng">
          <a:noFill/>
        </a:ln>
      </xdr:spPr>
    </xdr:pic>
    <xdr:clientData fPrintsWithSheet="0"/>
  </xdr:twoCellAnchor>
  <xdr:twoCellAnchor>
    <xdr:from>
      <xdr:col>16</xdr:col>
      <xdr:colOff>28575</xdr:colOff>
      <xdr:row>29</xdr:row>
      <xdr:rowOff>85725</xdr:rowOff>
    </xdr:from>
    <xdr:to>
      <xdr:col>16</xdr:col>
      <xdr:colOff>76200</xdr:colOff>
      <xdr:row>29</xdr:row>
      <xdr:rowOff>133350</xdr:rowOff>
    </xdr:to>
    <xdr:pic macro="[11]!DesignIconClicked">
      <xdr:nvPicPr>
        <xdr:cNvPr id="181" name="BExVS7K6QRZY18IY31YTR3N2L666" descr="SortDescending"/>
        <xdr:cNvPicPr preferRelativeResize="1">
          <a:picLocks noChangeAspect="1"/>
        </xdr:cNvPicPr>
      </xdr:nvPicPr>
      <xdr:blipFill>
        <a:blip r:embed="rId2"/>
        <a:stretch>
          <a:fillRect/>
        </a:stretch>
      </xdr:blipFill>
      <xdr:spPr>
        <a:xfrm>
          <a:off x="17011650" y="4705350"/>
          <a:ext cx="47625" cy="47625"/>
        </a:xfrm>
        <a:prstGeom prst="rect">
          <a:avLst/>
        </a:prstGeom>
        <a:noFill/>
        <a:ln w="9525" cmpd="sng">
          <a:noFill/>
        </a:ln>
      </xdr:spPr>
    </xdr:pic>
    <xdr:clientData/>
  </xdr:twoCellAnchor>
  <xdr:twoCellAnchor>
    <xdr:from>
      <xdr:col>17</xdr:col>
      <xdr:colOff>28575</xdr:colOff>
      <xdr:row>29</xdr:row>
      <xdr:rowOff>9525</xdr:rowOff>
    </xdr:from>
    <xdr:to>
      <xdr:col>17</xdr:col>
      <xdr:colOff>76200</xdr:colOff>
      <xdr:row>29</xdr:row>
      <xdr:rowOff>57150</xdr:rowOff>
    </xdr:to>
    <xdr:pic macro="[11]!DesignIconClicked">
      <xdr:nvPicPr>
        <xdr:cNvPr id="182" name="BExDC5XAZ7DFA0L8JT0U2BL7QMO7" descr="SortAscending"/>
        <xdr:cNvPicPr preferRelativeResize="1">
          <a:picLocks noChangeAspect="1"/>
        </xdr:cNvPicPr>
      </xdr:nvPicPr>
      <xdr:blipFill>
        <a:blip r:embed="rId1"/>
        <a:stretch>
          <a:fillRect/>
        </a:stretch>
      </xdr:blipFill>
      <xdr:spPr>
        <a:xfrm>
          <a:off x="17621250" y="4629150"/>
          <a:ext cx="47625" cy="47625"/>
        </a:xfrm>
        <a:prstGeom prst="rect">
          <a:avLst/>
        </a:prstGeom>
        <a:noFill/>
        <a:ln w="9525" cmpd="sng">
          <a:noFill/>
        </a:ln>
      </xdr:spPr>
    </xdr:pic>
    <xdr:clientData fPrintsWithSheet="0"/>
  </xdr:twoCellAnchor>
  <xdr:twoCellAnchor>
    <xdr:from>
      <xdr:col>17</xdr:col>
      <xdr:colOff>28575</xdr:colOff>
      <xdr:row>29</xdr:row>
      <xdr:rowOff>85725</xdr:rowOff>
    </xdr:from>
    <xdr:to>
      <xdr:col>17</xdr:col>
      <xdr:colOff>76200</xdr:colOff>
      <xdr:row>29</xdr:row>
      <xdr:rowOff>133350</xdr:rowOff>
    </xdr:to>
    <xdr:pic macro="[11]!DesignIconClicked">
      <xdr:nvPicPr>
        <xdr:cNvPr id="183" name="BExSF6T38QF1PS938TGHF0AD2CEV" descr="SortDescending"/>
        <xdr:cNvPicPr preferRelativeResize="1">
          <a:picLocks noChangeAspect="1"/>
        </xdr:cNvPicPr>
      </xdr:nvPicPr>
      <xdr:blipFill>
        <a:blip r:embed="rId2"/>
        <a:stretch>
          <a:fillRect/>
        </a:stretch>
      </xdr:blipFill>
      <xdr:spPr>
        <a:xfrm>
          <a:off x="17621250" y="4705350"/>
          <a:ext cx="47625" cy="47625"/>
        </a:xfrm>
        <a:prstGeom prst="rect">
          <a:avLst/>
        </a:prstGeom>
        <a:noFill/>
        <a:ln w="9525" cmpd="sng">
          <a:noFill/>
        </a:ln>
      </xdr:spPr>
    </xdr:pic>
    <xdr:clientData/>
  </xdr:twoCellAnchor>
  <xdr:twoCellAnchor>
    <xdr:from>
      <xdr:col>4</xdr:col>
      <xdr:colOff>28575</xdr:colOff>
      <xdr:row>29</xdr:row>
      <xdr:rowOff>9525</xdr:rowOff>
    </xdr:from>
    <xdr:to>
      <xdr:col>4</xdr:col>
      <xdr:colOff>76200</xdr:colOff>
      <xdr:row>29</xdr:row>
      <xdr:rowOff>57150</xdr:rowOff>
    </xdr:to>
    <xdr:pic macro="[11]!DesignIconClicked">
      <xdr:nvPicPr>
        <xdr:cNvPr id="184" name="BEx1Y6PI2KGMBX4BCOU6VWO8QH30" descr="SortAscending"/>
        <xdr:cNvPicPr preferRelativeResize="1">
          <a:picLocks noChangeAspect="1"/>
        </xdr:cNvPicPr>
      </xdr:nvPicPr>
      <xdr:blipFill>
        <a:blip r:embed="rId1"/>
        <a:stretch>
          <a:fillRect/>
        </a:stretch>
      </xdr:blipFill>
      <xdr:spPr>
        <a:xfrm>
          <a:off x="4886325" y="4629150"/>
          <a:ext cx="47625" cy="47625"/>
        </a:xfrm>
        <a:prstGeom prst="rect">
          <a:avLst/>
        </a:prstGeom>
        <a:noFill/>
        <a:ln w="9525" cmpd="sng">
          <a:noFill/>
        </a:ln>
      </xdr:spPr>
    </xdr:pic>
    <xdr:clientData fPrintsWithSheet="0"/>
  </xdr:twoCellAnchor>
  <xdr:twoCellAnchor>
    <xdr:from>
      <xdr:col>4</xdr:col>
      <xdr:colOff>28575</xdr:colOff>
      <xdr:row>29</xdr:row>
      <xdr:rowOff>85725</xdr:rowOff>
    </xdr:from>
    <xdr:to>
      <xdr:col>4</xdr:col>
      <xdr:colOff>76200</xdr:colOff>
      <xdr:row>29</xdr:row>
      <xdr:rowOff>133350</xdr:rowOff>
    </xdr:to>
    <xdr:pic macro="[11]!DesignIconClicked">
      <xdr:nvPicPr>
        <xdr:cNvPr id="185" name="BExY0ZMRHQVFIF74Y31EXUF9SY4P" descr="SortDescending"/>
        <xdr:cNvPicPr preferRelativeResize="1">
          <a:picLocks noChangeAspect="1"/>
        </xdr:cNvPicPr>
      </xdr:nvPicPr>
      <xdr:blipFill>
        <a:blip r:embed="rId2"/>
        <a:stretch>
          <a:fillRect/>
        </a:stretch>
      </xdr:blipFill>
      <xdr:spPr>
        <a:xfrm>
          <a:off x="4886325" y="4705350"/>
          <a:ext cx="47625" cy="47625"/>
        </a:xfrm>
        <a:prstGeom prst="rect">
          <a:avLst/>
        </a:prstGeom>
        <a:noFill/>
        <a:ln w="9525" cmpd="sng">
          <a:noFill/>
        </a:ln>
      </xdr:spPr>
    </xdr:pic>
    <xdr:clientData/>
  </xdr:twoCellAnchor>
  <xdr:twoCellAnchor>
    <xdr:from>
      <xdr:col>5</xdr:col>
      <xdr:colOff>28575</xdr:colOff>
      <xdr:row>29</xdr:row>
      <xdr:rowOff>9525</xdr:rowOff>
    </xdr:from>
    <xdr:to>
      <xdr:col>5</xdr:col>
      <xdr:colOff>76200</xdr:colOff>
      <xdr:row>29</xdr:row>
      <xdr:rowOff>57150</xdr:rowOff>
    </xdr:to>
    <xdr:pic macro="[11]!DesignIconClicked">
      <xdr:nvPicPr>
        <xdr:cNvPr id="186" name="BEx1H4682J0RBDS213HFTQ3NVY0P" descr="SortAscending"/>
        <xdr:cNvPicPr preferRelativeResize="1">
          <a:picLocks noChangeAspect="1"/>
        </xdr:cNvPicPr>
      </xdr:nvPicPr>
      <xdr:blipFill>
        <a:blip r:embed="rId1"/>
        <a:stretch>
          <a:fillRect/>
        </a:stretch>
      </xdr:blipFill>
      <xdr:spPr>
        <a:xfrm>
          <a:off x="8105775" y="4629150"/>
          <a:ext cx="47625" cy="47625"/>
        </a:xfrm>
        <a:prstGeom prst="rect">
          <a:avLst/>
        </a:prstGeom>
        <a:noFill/>
        <a:ln w="9525" cmpd="sng">
          <a:noFill/>
        </a:ln>
      </xdr:spPr>
    </xdr:pic>
    <xdr:clientData fPrintsWithSheet="0"/>
  </xdr:twoCellAnchor>
  <xdr:twoCellAnchor>
    <xdr:from>
      <xdr:col>5</xdr:col>
      <xdr:colOff>28575</xdr:colOff>
      <xdr:row>29</xdr:row>
      <xdr:rowOff>85725</xdr:rowOff>
    </xdr:from>
    <xdr:to>
      <xdr:col>5</xdr:col>
      <xdr:colOff>76200</xdr:colOff>
      <xdr:row>29</xdr:row>
      <xdr:rowOff>133350</xdr:rowOff>
    </xdr:to>
    <xdr:pic macro="[11]!DesignIconClicked">
      <xdr:nvPicPr>
        <xdr:cNvPr id="187" name="BExVYIFNB1EGI1490G0IM7MKADTZ" descr="SortDescending"/>
        <xdr:cNvPicPr preferRelativeResize="1">
          <a:picLocks noChangeAspect="1"/>
        </xdr:cNvPicPr>
      </xdr:nvPicPr>
      <xdr:blipFill>
        <a:blip r:embed="rId2"/>
        <a:stretch>
          <a:fillRect/>
        </a:stretch>
      </xdr:blipFill>
      <xdr:spPr>
        <a:xfrm>
          <a:off x="8105775" y="4705350"/>
          <a:ext cx="47625" cy="47625"/>
        </a:xfrm>
        <a:prstGeom prst="rect">
          <a:avLst/>
        </a:prstGeom>
        <a:noFill/>
        <a:ln w="9525" cmpd="sng">
          <a:noFill/>
        </a:ln>
      </xdr:spPr>
    </xdr:pic>
    <xdr:clientData/>
  </xdr:twoCellAnchor>
  <xdr:twoCellAnchor>
    <xdr:from>
      <xdr:col>6</xdr:col>
      <xdr:colOff>28575</xdr:colOff>
      <xdr:row>29</xdr:row>
      <xdr:rowOff>9525</xdr:rowOff>
    </xdr:from>
    <xdr:to>
      <xdr:col>6</xdr:col>
      <xdr:colOff>76200</xdr:colOff>
      <xdr:row>29</xdr:row>
      <xdr:rowOff>57150</xdr:rowOff>
    </xdr:to>
    <xdr:pic macro="[11]!DesignIconClicked">
      <xdr:nvPicPr>
        <xdr:cNvPr id="188" name="BEx5BAB02QJF7VP69CXTWFQITM9X" descr="SortAscending"/>
        <xdr:cNvPicPr preferRelativeResize="1">
          <a:picLocks noChangeAspect="1"/>
        </xdr:cNvPicPr>
      </xdr:nvPicPr>
      <xdr:blipFill>
        <a:blip r:embed="rId1"/>
        <a:stretch>
          <a:fillRect/>
        </a:stretch>
      </xdr:blipFill>
      <xdr:spPr>
        <a:xfrm>
          <a:off x="8943975" y="4629150"/>
          <a:ext cx="47625" cy="47625"/>
        </a:xfrm>
        <a:prstGeom prst="rect">
          <a:avLst/>
        </a:prstGeom>
        <a:noFill/>
        <a:ln w="9525" cmpd="sng">
          <a:noFill/>
        </a:ln>
      </xdr:spPr>
    </xdr:pic>
    <xdr:clientData fPrintsWithSheet="0"/>
  </xdr:twoCellAnchor>
  <xdr:twoCellAnchor>
    <xdr:from>
      <xdr:col>6</xdr:col>
      <xdr:colOff>28575</xdr:colOff>
      <xdr:row>29</xdr:row>
      <xdr:rowOff>85725</xdr:rowOff>
    </xdr:from>
    <xdr:to>
      <xdr:col>6</xdr:col>
      <xdr:colOff>76200</xdr:colOff>
      <xdr:row>29</xdr:row>
      <xdr:rowOff>133350</xdr:rowOff>
    </xdr:to>
    <xdr:pic macro="[11]!DesignIconClicked">
      <xdr:nvPicPr>
        <xdr:cNvPr id="189" name="BExKTJXZW1PU7Q2RRH0OWH12L4OF" descr="SortDescending"/>
        <xdr:cNvPicPr preferRelativeResize="1">
          <a:picLocks noChangeAspect="1"/>
        </xdr:cNvPicPr>
      </xdr:nvPicPr>
      <xdr:blipFill>
        <a:blip r:embed="rId2"/>
        <a:stretch>
          <a:fillRect/>
        </a:stretch>
      </xdr:blipFill>
      <xdr:spPr>
        <a:xfrm>
          <a:off x="8943975" y="4705350"/>
          <a:ext cx="47625" cy="47625"/>
        </a:xfrm>
        <a:prstGeom prst="rect">
          <a:avLst/>
        </a:prstGeom>
        <a:noFill/>
        <a:ln w="9525" cmpd="sng">
          <a:noFill/>
        </a:ln>
      </xdr:spPr>
    </xdr:pic>
    <xdr:clientData/>
  </xdr:twoCellAnchor>
  <xdr:twoCellAnchor>
    <xdr:from>
      <xdr:col>7</xdr:col>
      <xdr:colOff>19050</xdr:colOff>
      <xdr:row>29</xdr:row>
      <xdr:rowOff>9525</xdr:rowOff>
    </xdr:from>
    <xdr:to>
      <xdr:col>7</xdr:col>
      <xdr:colOff>66675</xdr:colOff>
      <xdr:row>29</xdr:row>
      <xdr:rowOff>57150</xdr:rowOff>
    </xdr:to>
    <xdr:pic macro="[11]!DesignIconClicked">
      <xdr:nvPicPr>
        <xdr:cNvPr id="190" name="BExY4SFYVTBOM04UBVHO5TE55DHB" descr="SortAscending"/>
        <xdr:cNvPicPr preferRelativeResize="1">
          <a:picLocks noChangeAspect="1"/>
        </xdr:cNvPicPr>
      </xdr:nvPicPr>
      <xdr:blipFill>
        <a:blip r:embed="rId1"/>
        <a:stretch>
          <a:fillRect/>
        </a:stretch>
      </xdr:blipFill>
      <xdr:spPr>
        <a:xfrm>
          <a:off x="10515600" y="4629150"/>
          <a:ext cx="47625" cy="47625"/>
        </a:xfrm>
        <a:prstGeom prst="rect">
          <a:avLst/>
        </a:prstGeom>
        <a:noFill/>
        <a:ln w="9525" cmpd="sng">
          <a:noFill/>
        </a:ln>
      </xdr:spPr>
    </xdr:pic>
    <xdr:clientData fPrintsWithSheet="0"/>
  </xdr:twoCellAnchor>
  <xdr:twoCellAnchor>
    <xdr:from>
      <xdr:col>7</xdr:col>
      <xdr:colOff>19050</xdr:colOff>
      <xdr:row>29</xdr:row>
      <xdr:rowOff>85725</xdr:rowOff>
    </xdr:from>
    <xdr:to>
      <xdr:col>7</xdr:col>
      <xdr:colOff>66675</xdr:colOff>
      <xdr:row>29</xdr:row>
      <xdr:rowOff>133350</xdr:rowOff>
    </xdr:to>
    <xdr:pic macro="[11]!DesignIconClicked">
      <xdr:nvPicPr>
        <xdr:cNvPr id="191" name="BEx776AISXHV0NHA92DY91SXS37Q" descr="SortDescending"/>
        <xdr:cNvPicPr preferRelativeResize="1">
          <a:picLocks noChangeAspect="1"/>
        </xdr:cNvPicPr>
      </xdr:nvPicPr>
      <xdr:blipFill>
        <a:blip r:embed="rId2"/>
        <a:stretch>
          <a:fillRect/>
        </a:stretch>
      </xdr:blipFill>
      <xdr:spPr>
        <a:xfrm>
          <a:off x="10515600" y="4705350"/>
          <a:ext cx="47625" cy="47625"/>
        </a:xfrm>
        <a:prstGeom prst="rect">
          <a:avLst/>
        </a:prstGeom>
        <a:noFill/>
        <a:ln w="9525" cmpd="sng">
          <a:noFill/>
        </a:ln>
      </xdr:spPr>
    </xdr:pic>
    <xdr:clientData/>
  </xdr:twoCellAnchor>
  <xdr:twoCellAnchor>
    <xdr:from>
      <xdr:col>8</xdr:col>
      <xdr:colOff>28575</xdr:colOff>
      <xdr:row>29</xdr:row>
      <xdr:rowOff>9525</xdr:rowOff>
    </xdr:from>
    <xdr:to>
      <xdr:col>8</xdr:col>
      <xdr:colOff>76200</xdr:colOff>
      <xdr:row>29</xdr:row>
      <xdr:rowOff>57150</xdr:rowOff>
    </xdr:to>
    <xdr:pic macro="[11]!DesignIconClicked">
      <xdr:nvPicPr>
        <xdr:cNvPr id="192" name="BExU8X0SMBEUT1P0JC5KRBBU54JB" descr="SortAscending"/>
        <xdr:cNvPicPr preferRelativeResize="1">
          <a:picLocks noChangeAspect="1"/>
        </xdr:cNvPicPr>
      </xdr:nvPicPr>
      <xdr:blipFill>
        <a:blip r:embed="rId1"/>
        <a:stretch>
          <a:fillRect/>
        </a:stretch>
      </xdr:blipFill>
      <xdr:spPr>
        <a:xfrm>
          <a:off x="11201400" y="4629150"/>
          <a:ext cx="47625" cy="47625"/>
        </a:xfrm>
        <a:prstGeom prst="rect">
          <a:avLst/>
        </a:prstGeom>
        <a:noFill/>
        <a:ln w="9525" cmpd="sng">
          <a:noFill/>
        </a:ln>
      </xdr:spPr>
    </xdr:pic>
    <xdr:clientData fPrintsWithSheet="0"/>
  </xdr:twoCellAnchor>
  <xdr:twoCellAnchor>
    <xdr:from>
      <xdr:col>8</xdr:col>
      <xdr:colOff>28575</xdr:colOff>
      <xdr:row>29</xdr:row>
      <xdr:rowOff>85725</xdr:rowOff>
    </xdr:from>
    <xdr:to>
      <xdr:col>8</xdr:col>
      <xdr:colOff>76200</xdr:colOff>
      <xdr:row>29</xdr:row>
      <xdr:rowOff>133350</xdr:rowOff>
    </xdr:to>
    <xdr:pic macro="[11]!DesignIconClicked">
      <xdr:nvPicPr>
        <xdr:cNvPr id="193" name="BEx5A475NKNYS4PD9HTMAXKWX0H9" descr="SortDescending"/>
        <xdr:cNvPicPr preferRelativeResize="1">
          <a:picLocks noChangeAspect="1"/>
        </xdr:cNvPicPr>
      </xdr:nvPicPr>
      <xdr:blipFill>
        <a:blip r:embed="rId2"/>
        <a:stretch>
          <a:fillRect/>
        </a:stretch>
      </xdr:blipFill>
      <xdr:spPr>
        <a:xfrm>
          <a:off x="11201400" y="4705350"/>
          <a:ext cx="47625" cy="47625"/>
        </a:xfrm>
        <a:prstGeom prst="rect">
          <a:avLst/>
        </a:prstGeom>
        <a:noFill/>
        <a:ln w="9525" cmpd="sng">
          <a:noFill/>
        </a:ln>
      </xdr:spPr>
    </xdr:pic>
    <xdr:clientData/>
  </xdr:twoCellAnchor>
  <xdr:twoCellAnchor>
    <xdr:from>
      <xdr:col>9</xdr:col>
      <xdr:colOff>28575</xdr:colOff>
      <xdr:row>29</xdr:row>
      <xdr:rowOff>9525</xdr:rowOff>
    </xdr:from>
    <xdr:to>
      <xdr:col>9</xdr:col>
      <xdr:colOff>76200</xdr:colOff>
      <xdr:row>29</xdr:row>
      <xdr:rowOff>57150</xdr:rowOff>
    </xdr:to>
    <xdr:pic macro="[11]!DesignIconClicked">
      <xdr:nvPicPr>
        <xdr:cNvPr id="194" name="BExH0ND38UGAUVLN4QTDNWQU81PE" descr="SortAscending"/>
        <xdr:cNvPicPr preferRelativeResize="1">
          <a:picLocks noChangeAspect="1"/>
        </xdr:cNvPicPr>
      </xdr:nvPicPr>
      <xdr:blipFill>
        <a:blip r:embed="rId1"/>
        <a:stretch>
          <a:fillRect/>
        </a:stretch>
      </xdr:blipFill>
      <xdr:spPr>
        <a:xfrm>
          <a:off x="11868150" y="4629150"/>
          <a:ext cx="47625" cy="47625"/>
        </a:xfrm>
        <a:prstGeom prst="rect">
          <a:avLst/>
        </a:prstGeom>
        <a:noFill/>
        <a:ln w="9525" cmpd="sng">
          <a:noFill/>
        </a:ln>
      </xdr:spPr>
    </xdr:pic>
    <xdr:clientData fPrintsWithSheet="0"/>
  </xdr:twoCellAnchor>
  <xdr:twoCellAnchor>
    <xdr:from>
      <xdr:col>9</xdr:col>
      <xdr:colOff>28575</xdr:colOff>
      <xdr:row>29</xdr:row>
      <xdr:rowOff>85725</xdr:rowOff>
    </xdr:from>
    <xdr:to>
      <xdr:col>9</xdr:col>
      <xdr:colOff>76200</xdr:colOff>
      <xdr:row>29</xdr:row>
      <xdr:rowOff>133350</xdr:rowOff>
    </xdr:to>
    <xdr:pic macro="[11]!DesignIconClicked">
      <xdr:nvPicPr>
        <xdr:cNvPr id="195" name="BExS0HZO20DEZE2OY335FAH78W8S" descr="SortDescending"/>
        <xdr:cNvPicPr preferRelativeResize="1">
          <a:picLocks noChangeAspect="1"/>
        </xdr:cNvPicPr>
      </xdr:nvPicPr>
      <xdr:blipFill>
        <a:blip r:embed="rId2"/>
        <a:stretch>
          <a:fillRect/>
        </a:stretch>
      </xdr:blipFill>
      <xdr:spPr>
        <a:xfrm>
          <a:off x="11868150" y="4705350"/>
          <a:ext cx="47625" cy="47625"/>
        </a:xfrm>
        <a:prstGeom prst="rect">
          <a:avLst/>
        </a:prstGeom>
        <a:noFill/>
        <a:ln w="9525" cmpd="sng">
          <a:noFill/>
        </a:ln>
      </xdr:spPr>
    </xdr:pic>
    <xdr:clientData/>
  </xdr:twoCellAnchor>
  <xdr:twoCellAnchor>
    <xdr:from>
      <xdr:col>10</xdr:col>
      <xdr:colOff>28575</xdr:colOff>
      <xdr:row>29</xdr:row>
      <xdr:rowOff>9525</xdr:rowOff>
    </xdr:from>
    <xdr:to>
      <xdr:col>10</xdr:col>
      <xdr:colOff>76200</xdr:colOff>
      <xdr:row>29</xdr:row>
      <xdr:rowOff>57150</xdr:rowOff>
    </xdr:to>
    <xdr:pic macro="[11]!DesignIconClicked">
      <xdr:nvPicPr>
        <xdr:cNvPr id="196" name="BExZK2TW2EZDRG83FC7STNGYASDL" descr="SortAscending"/>
        <xdr:cNvPicPr preferRelativeResize="1">
          <a:picLocks noChangeAspect="1"/>
        </xdr:cNvPicPr>
      </xdr:nvPicPr>
      <xdr:blipFill>
        <a:blip r:embed="rId1"/>
        <a:stretch>
          <a:fillRect/>
        </a:stretch>
      </xdr:blipFill>
      <xdr:spPr>
        <a:xfrm>
          <a:off x="13277850" y="4629150"/>
          <a:ext cx="47625" cy="47625"/>
        </a:xfrm>
        <a:prstGeom prst="rect">
          <a:avLst/>
        </a:prstGeom>
        <a:noFill/>
        <a:ln w="9525" cmpd="sng">
          <a:noFill/>
        </a:ln>
      </xdr:spPr>
    </xdr:pic>
    <xdr:clientData fPrintsWithSheet="0"/>
  </xdr:twoCellAnchor>
  <xdr:twoCellAnchor>
    <xdr:from>
      <xdr:col>10</xdr:col>
      <xdr:colOff>28575</xdr:colOff>
      <xdr:row>29</xdr:row>
      <xdr:rowOff>85725</xdr:rowOff>
    </xdr:from>
    <xdr:to>
      <xdr:col>10</xdr:col>
      <xdr:colOff>76200</xdr:colOff>
      <xdr:row>29</xdr:row>
      <xdr:rowOff>133350</xdr:rowOff>
    </xdr:to>
    <xdr:pic macro="[11]!DesignIconClicked">
      <xdr:nvPicPr>
        <xdr:cNvPr id="197" name="BExIPUU4U7ZA1V4BVT7CBRZDGT3R" descr="SortDescending"/>
        <xdr:cNvPicPr preferRelativeResize="1">
          <a:picLocks noChangeAspect="1"/>
        </xdr:cNvPicPr>
      </xdr:nvPicPr>
      <xdr:blipFill>
        <a:blip r:embed="rId2"/>
        <a:stretch>
          <a:fillRect/>
        </a:stretch>
      </xdr:blipFill>
      <xdr:spPr>
        <a:xfrm>
          <a:off x="13277850" y="4705350"/>
          <a:ext cx="47625" cy="47625"/>
        </a:xfrm>
        <a:prstGeom prst="rect">
          <a:avLst/>
        </a:prstGeom>
        <a:noFill/>
        <a:ln w="9525" cmpd="sng">
          <a:noFill/>
        </a:ln>
      </xdr:spPr>
    </xdr:pic>
    <xdr:clientData/>
  </xdr:twoCellAnchor>
  <xdr:twoCellAnchor>
    <xdr:from>
      <xdr:col>11</xdr:col>
      <xdr:colOff>28575</xdr:colOff>
      <xdr:row>29</xdr:row>
      <xdr:rowOff>9525</xdr:rowOff>
    </xdr:from>
    <xdr:to>
      <xdr:col>11</xdr:col>
      <xdr:colOff>76200</xdr:colOff>
      <xdr:row>29</xdr:row>
      <xdr:rowOff>57150</xdr:rowOff>
    </xdr:to>
    <xdr:pic macro="[11]!DesignIconClicked">
      <xdr:nvPicPr>
        <xdr:cNvPr id="198" name="BExZPR2M6W9Z48YPCM7CV3VADXDK" descr="SortAscending"/>
        <xdr:cNvPicPr preferRelativeResize="1">
          <a:picLocks noChangeAspect="1"/>
        </xdr:cNvPicPr>
      </xdr:nvPicPr>
      <xdr:blipFill>
        <a:blip r:embed="rId1"/>
        <a:stretch>
          <a:fillRect/>
        </a:stretch>
      </xdr:blipFill>
      <xdr:spPr>
        <a:xfrm>
          <a:off x="13887450" y="4629150"/>
          <a:ext cx="47625" cy="47625"/>
        </a:xfrm>
        <a:prstGeom prst="rect">
          <a:avLst/>
        </a:prstGeom>
        <a:noFill/>
        <a:ln w="9525" cmpd="sng">
          <a:noFill/>
        </a:ln>
      </xdr:spPr>
    </xdr:pic>
    <xdr:clientData fPrintsWithSheet="0"/>
  </xdr:twoCellAnchor>
  <xdr:twoCellAnchor>
    <xdr:from>
      <xdr:col>11</xdr:col>
      <xdr:colOff>28575</xdr:colOff>
      <xdr:row>29</xdr:row>
      <xdr:rowOff>85725</xdr:rowOff>
    </xdr:from>
    <xdr:to>
      <xdr:col>11</xdr:col>
      <xdr:colOff>76200</xdr:colOff>
      <xdr:row>29</xdr:row>
      <xdr:rowOff>133350</xdr:rowOff>
    </xdr:to>
    <xdr:pic macro="[11]!DesignIconClicked">
      <xdr:nvPicPr>
        <xdr:cNvPr id="199" name="BExCWYDE2PA0EVLDE26QBL5A3FRQ" descr="SortDescending"/>
        <xdr:cNvPicPr preferRelativeResize="1">
          <a:picLocks noChangeAspect="1"/>
        </xdr:cNvPicPr>
      </xdr:nvPicPr>
      <xdr:blipFill>
        <a:blip r:embed="rId2"/>
        <a:stretch>
          <a:fillRect/>
        </a:stretch>
      </xdr:blipFill>
      <xdr:spPr>
        <a:xfrm>
          <a:off x="13887450" y="4705350"/>
          <a:ext cx="47625" cy="47625"/>
        </a:xfrm>
        <a:prstGeom prst="rect">
          <a:avLst/>
        </a:prstGeom>
        <a:noFill/>
        <a:ln w="9525" cmpd="sng">
          <a:noFill/>
        </a:ln>
      </xdr:spPr>
    </xdr:pic>
    <xdr:clientData/>
  </xdr:twoCellAnchor>
  <xdr:twoCellAnchor>
    <xdr:from>
      <xdr:col>12</xdr:col>
      <xdr:colOff>28575</xdr:colOff>
      <xdr:row>29</xdr:row>
      <xdr:rowOff>9525</xdr:rowOff>
    </xdr:from>
    <xdr:to>
      <xdr:col>12</xdr:col>
      <xdr:colOff>76200</xdr:colOff>
      <xdr:row>29</xdr:row>
      <xdr:rowOff>57150</xdr:rowOff>
    </xdr:to>
    <xdr:pic macro="[11]!DesignIconClicked">
      <xdr:nvPicPr>
        <xdr:cNvPr id="200" name="BEx3EPLFE0Z6AHISG2GN6AIGMVH0" descr="SortAscending"/>
        <xdr:cNvPicPr preferRelativeResize="1">
          <a:picLocks noChangeAspect="1"/>
        </xdr:cNvPicPr>
      </xdr:nvPicPr>
      <xdr:blipFill>
        <a:blip r:embed="rId1"/>
        <a:stretch>
          <a:fillRect/>
        </a:stretch>
      </xdr:blipFill>
      <xdr:spPr>
        <a:xfrm>
          <a:off x="14563725" y="4629150"/>
          <a:ext cx="47625" cy="47625"/>
        </a:xfrm>
        <a:prstGeom prst="rect">
          <a:avLst/>
        </a:prstGeom>
        <a:noFill/>
        <a:ln w="9525" cmpd="sng">
          <a:noFill/>
        </a:ln>
      </xdr:spPr>
    </xdr:pic>
    <xdr:clientData fPrintsWithSheet="0"/>
  </xdr:twoCellAnchor>
  <xdr:twoCellAnchor>
    <xdr:from>
      <xdr:col>12</xdr:col>
      <xdr:colOff>28575</xdr:colOff>
      <xdr:row>29</xdr:row>
      <xdr:rowOff>85725</xdr:rowOff>
    </xdr:from>
    <xdr:to>
      <xdr:col>12</xdr:col>
      <xdr:colOff>76200</xdr:colOff>
      <xdr:row>29</xdr:row>
      <xdr:rowOff>133350</xdr:rowOff>
    </xdr:to>
    <xdr:pic macro="[11]!DesignIconClicked">
      <xdr:nvPicPr>
        <xdr:cNvPr id="201" name="BExKLFVWHTWRPGRSZZTGCSJ8CPN5" descr="SortDescending"/>
        <xdr:cNvPicPr preferRelativeResize="1">
          <a:picLocks noChangeAspect="1"/>
        </xdr:cNvPicPr>
      </xdr:nvPicPr>
      <xdr:blipFill>
        <a:blip r:embed="rId2"/>
        <a:stretch>
          <a:fillRect/>
        </a:stretch>
      </xdr:blipFill>
      <xdr:spPr>
        <a:xfrm>
          <a:off x="14563725" y="4705350"/>
          <a:ext cx="47625" cy="47625"/>
        </a:xfrm>
        <a:prstGeom prst="rect">
          <a:avLst/>
        </a:prstGeom>
        <a:noFill/>
        <a:ln w="9525" cmpd="sng">
          <a:noFill/>
        </a:ln>
      </xdr:spPr>
    </xdr:pic>
    <xdr:clientData/>
  </xdr:twoCellAnchor>
  <xdr:twoCellAnchor>
    <xdr:from>
      <xdr:col>13</xdr:col>
      <xdr:colOff>28575</xdr:colOff>
      <xdr:row>29</xdr:row>
      <xdr:rowOff>9525</xdr:rowOff>
    </xdr:from>
    <xdr:to>
      <xdr:col>13</xdr:col>
      <xdr:colOff>76200</xdr:colOff>
      <xdr:row>29</xdr:row>
      <xdr:rowOff>57150</xdr:rowOff>
    </xdr:to>
    <xdr:pic macro="[11]!DesignIconClicked">
      <xdr:nvPicPr>
        <xdr:cNvPr id="202" name="BExB0HPEZBVPSCQAMXFHRCPDSJ4U" descr="SortAscending"/>
        <xdr:cNvPicPr preferRelativeResize="1">
          <a:picLocks noChangeAspect="1"/>
        </xdr:cNvPicPr>
      </xdr:nvPicPr>
      <xdr:blipFill>
        <a:blip r:embed="rId1"/>
        <a:stretch>
          <a:fillRect/>
        </a:stretch>
      </xdr:blipFill>
      <xdr:spPr>
        <a:xfrm>
          <a:off x="15182850" y="4629150"/>
          <a:ext cx="47625" cy="47625"/>
        </a:xfrm>
        <a:prstGeom prst="rect">
          <a:avLst/>
        </a:prstGeom>
        <a:noFill/>
        <a:ln w="9525" cmpd="sng">
          <a:noFill/>
        </a:ln>
      </xdr:spPr>
    </xdr:pic>
    <xdr:clientData fPrintsWithSheet="0"/>
  </xdr:twoCellAnchor>
  <xdr:twoCellAnchor>
    <xdr:from>
      <xdr:col>13</xdr:col>
      <xdr:colOff>28575</xdr:colOff>
      <xdr:row>29</xdr:row>
      <xdr:rowOff>85725</xdr:rowOff>
    </xdr:from>
    <xdr:to>
      <xdr:col>13</xdr:col>
      <xdr:colOff>76200</xdr:colOff>
      <xdr:row>29</xdr:row>
      <xdr:rowOff>133350</xdr:rowOff>
    </xdr:to>
    <xdr:pic macro="[11]!DesignIconClicked">
      <xdr:nvPicPr>
        <xdr:cNvPr id="203" name="BExCW6SR7D5AVK4A3GZ737RRVNN4" descr="SortDescending"/>
        <xdr:cNvPicPr preferRelativeResize="1">
          <a:picLocks noChangeAspect="1"/>
        </xdr:cNvPicPr>
      </xdr:nvPicPr>
      <xdr:blipFill>
        <a:blip r:embed="rId2"/>
        <a:stretch>
          <a:fillRect/>
        </a:stretch>
      </xdr:blipFill>
      <xdr:spPr>
        <a:xfrm>
          <a:off x="15182850" y="4705350"/>
          <a:ext cx="47625" cy="47625"/>
        </a:xfrm>
        <a:prstGeom prst="rect">
          <a:avLst/>
        </a:prstGeom>
        <a:noFill/>
        <a:ln w="9525" cmpd="sng">
          <a:noFill/>
        </a:ln>
      </xdr:spPr>
    </xdr:pic>
    <xdr:clientData/>
  </xdr:twoCellAnchor>
  <xdr:twoCellAnchor>
    <xdr:from>
      <xdr:col>14</xdr:col>
      <xdr:colOff>19050</xdr:colOff>
      <xdr:row>29</xdr:row>
      <xdr:rowOff>9525</xdr:rowOff>
    </xdr:from>
    <xdr:to>
      <xdr:col>14</xdr:col>
      <xdr:colOff>66675</xdr:colOff>
      <xdr:row>29</xdr:row>
      <xdr:rowOff>57150</xdr:rowOff>
    </xdr:to>
    <xdr:pic macro="[11]!DesignIconClicked">
      <xdr:nvPicPr>
        <xdr:cNvPr id="204" name="BExEXJOQND9CT17GN6B9DETTXSP0" descr="SortAscending"/>
        <xdr:cNvPicPr preferRelativeResize="1">
          <a:picLocks noChangeAspect="1"/>
        </xdr:cNvPicPr>
      </xdr:nvPicPr>
      <xdr:blipFill>
        <a:blip r:embed="rId1"/>
        <a:stretch>
          <a:fillRect/>
        </a:stretch>
      </xdr:blipFill>
      <xdr:spPr>
        <a:xfrm>
          <a:off x="15782925" y="4629150"/>
          <a:ext cx="47625" cy="47625"/>
        </a:xfrm>
        <a:prstGeom prst="rect">
          <a:avLst/>
        </a:prstGeom>
        <a:noFill/>
        <a:ln w="9525" cmpd="sng">
          <a:noFill/>
        </a:ln>
      </xdr:spPr>
    </xdr:pic>
    <xdr:clientData fPrintsWithSheet="0"/>
  </xdr:twoCellAnchor>
  <xdr:twoCellAnchor>
    <xdr:from>
      <xdr:col>14</xdr:col>
      <xdr:colOff>19050</xdr:colOff>
      <xdr:row>29</xdr:row>
      <xdr:rowOff>85725</xdr:rowOff>
    </xdr:from>
    <xdr:to>
      <xdr:col>14</xdr:col>
      <xdr:colOff>66675</xdr:colOff>
      <xdr:row>29</xdr:row>
      <xdr:rowOff>133350</xdr:rowOff>
    </xdr:to>
    <xdr:pic macro="[11]!DesignIconClicked">
      <xdr:nvPicPr>
        <xdr:cNvPr id="205" name="BExOPHGPZ1HBJ7UZPFDWPJDVOX2C" descr="SortDescending"/>
        <xdr:cNvPicPr preferRelativeResize="1">
          <a:picLocks noChangeAspect="1"/>
        </xdr:cNvPicPr>
      </xdr:nvPicPr>
      <xdr:blipFill>
        <a:blip r:embed="rId2"/>
        <a:stretch>
          <a:fillRect/>
        </a:stretch>
      </xdr:blipFill>
      <xdr:spPr>
        <a:xfrm>
          <a:off x="15782925" y="4705350"/>
          <a:ext cx="47625" cy="47625"/>
        </a:xfrm>
        <a:prstGeom prst="rect">
          <a:avLst/>
        </a:prstGeom>
        <a:noFill/>
        <a:ln w="9525" cmpd="sng">
          <a:noFill/>
        </a:ln>
      </xdr:spPr>
    </xdr:pic>
    <xdr:clientData/>
  </xdr:twoCellAnchor>
  <xdr:twoCellAnchor>
    <xdr:from>
      <xdr:col>15</xdr:col>
      <xdr:colOff>28575</xdr:colOff>
      <xdr:row>29</xdr:row>
      <xdr:rowOff>9525</xdr:rowOff>
    </xdr:from>
    <xdr:to>
      <xdr:col>15</xdr:col>
      <xdr:colOff>76200</xdr:colOff>
      <xdr:row>29</xdr:row>
      <xdr:rowOff>57150</xdr:rowOff>
    </xdr:to>
    <xdr:pic macro="[11]!DesignIconClicked">
      <xdr:nvPicPr>
        <xdr:cNvPr id="206" name="BExB4KV0HP5FAZK2CWCF6VK106B0" descr="SortAscending"/>
        <xdr:cNvPicPr preferRelativeResize="1">
          <a:picLocks noChangeAspect="1"/>
        </xdr:cNvPicPr>
      </xdr:nvPicPr>
      <xdr:blipFill>
        <a:blip r:embed="rId1"/>
        <a:stretch>
          <a:fillRect/>
        </a:stretch>
      </xdr:blipFill>
      <xdr:spPr>
        <a:xfrm>
          <a:off x="16402050" y="4629150"/>
          <a:ext cx="47625" cy="47625"/>
        </a:xfrm>
        <a:prstGeom prst="rect">
          <a:avLst/>
        </a:prstGeom>
        <a:noFill/>
        <a:ln w="9525" cmpd="sng">
          <a:noFill/>
        </a:ln>
      </xdr:spPr>
    </xdr:pic>
    <xdr:clientData fPrintsWithSheet="0"/>
  </xdr:twoCellAnchor>
  <xdr:twoCellAnchor>
    <xdr:from>
      <xdr:col>15</xdr:col>
      <xdr:colOff>28575</xdr:colOff>
      <xdr:row>29</xdr:row>
      <xdr:rowOff>85725</xdr:rowOff>
    </xdr:from>
    <xdr:to>
      <xdr:col>15</xdr:col>
      <xdr:colOff>76200</xdr:colOff>
      <xdr:row>29</xdr:row>
      <xdr:rowOff>133350</xdr:rowOff>
    </xdr:to>
    <xdr:pic macro="[11]!DesignIconClicked">
      <xdr:nvPicPr>
        <xdr:cNvPr id="207" name="BExXRBZ8WDSOA5PM0U6WWN7MBKUK" descr="SortDescending"/>
        <xdr:cNvPicPr preferRelativeResize="1">
          <a:picLocks noChangeAspect="1"/>
        </xdr:cNvPicPr>
      </xdr:nvPicPr>
      <xdr:blipFill>
        <a:blip r:embed="rId2"/>
        <a:stretch>
          <a:fillRect/>
        </a:stretch>
      </xdr:blipFill>
      <xdr:spPr>
        <a:xfrm>
          <a:off x="16402050" y="4705350"/>
          <a:ext cx="47625" cy="47625"/>
        </a:xfrm>
        <a:prstGeom prst="rect">
          <a:avLst/>
        </a:prstGeom>
        <a:noFill/>
        <a:ln w="9525" cmpd="sng">
          <a:noFill/>
        </a:ln>
      </xdr:spPr>
    </xdr:pic>
    <xdr:clientData/>
  </xdr:twoCellAnchor>
  <xdr:twoCellAnchor>
    <xdr:from>
      <xdr:col>16</xdr:col>
      <xdr:colOff>28575</xdr:colOff>
      <xdr:row>29</xdr:row>
      <xdr:rowOff>9525</xdr:rowOff>
    </xdr:from>
    <xdr:to>
      <xdr:col>16</xdr:col>
      <xdr:colOff>76200</xdr:colOff>
      <xdr:row>29</xdr:row>
      <xdr:rowOff>57150</xdr:rowOff>
    </xdr:to>
    <xdr:pic macro="[11]!DesignIconClicked">
      <xdr:nvPicPr>
        <xdr:cNvPr id="208" name="BExEUP6TEOL1JKU6E8PZ4M5CYXVL" descr="SortAscending"/>
        <xdr:cNvPicPr preferRelativeResize="1">
          <a:picLocks noChangeAspect="1"/>
        </xdr:cNvPicPr>
      </xdr:nvPicPr>
      <xdr:blipFill>
        <a:blip r:embed="rId1"/>
        <a:stretch>
          <a:fillRect/>
        </a:stretch>
      </xdr:blipFill>
      <xdr:spPr>
        <a:xfrm>
          <a:off x="17011650" y="4629150"/>
          <a:ext cx="47625" cy="47625"/>
        </a:xfrm>
        <a:prstGeom prst="rect">
          <a:avLst/>
        </a:prstGeom>
        <a:noFill/>
        <a:ln w="9525" cmpd="sng">
          <a:noFill/>
        </a:ln>
      </xdr:spPr>
    </xdr:pic>
    <xdr:clientData fPrintsWithSheet="0"/>
  </xdr:twoCellAnchor>
  <xdr:twoCellAnchor>
    <xdr:from>
      <xdr:col>16</xdr:col>
      <xdr:colOff>28575</xdr:colOff>
      <xdr:row>29</xdr:row>
      <xdr:rowOff>85725</xdr:rowOff>
    </xdr:from>
    <xdr:to>
      <xdr:col>16</xdr:col>
      <xdr:colOff>76200</xdr:colOff>
      <xdr:row>29</xdr:row>
      <xdr:rowOff>133350</xdr:rowOff>
    </xdr:to>
    <xdr:pic macro="[11]!DesignIconClicked">
      <xdr:nvPicPr>
        <xdr:cNvPr id="209" name="BEx9CPH8DDFAAFNF5ZOB601K0E9M" descr="SortDescending"/>
        <xdr:cNvPicPr preferRelativeResize="1">
          <a:picLocks noChangeAspect="1"/>
        </xdr:cNvPicPr>
      </xdr:nvPicPr>
      <xdr:blipFill>
        <a:blip r:embed="rId2"/>
        <a:stretch>
          <a:fillRect/>
        </a:stretch>
      </xdr:blipFill>
      <xdr:spPr>
        <a:xfrm>
          <a:off x="17011650" y="4705350"/>
          <a:ext cx="47625" cy="47625"/>
        </a:xfrm>
        <a:prstGeom prst="rect">
          <a:avLst/>
        </a:prstGeom>
        <a:noFill/>
        <a:ln w="9525" cmpd="sng">
          <a:noFill/>
        </a:ln>
      </xdr:spPr>
    </xdr:pic>
    <xdr:clientData/>
  </xdr:twoCellAnchor>
  <xdr:twoCellAnchor>
    <xdr:from>
      <xdr:col>17</xdr:col>
      <xdr:colOff>28575</xdr:colOff>
      <xdr:row>29</xdr:row>
      <xdr:rowOff>9525</xdr:rowOff>
    </xdr:from>
    <xdr:to>
      <xdr:col>17</xdr:col>
      <xdr:colOff>76200</xdr:colOff>
      <xdr:row>29</xdr:row>
      <xdr:rowOff>57150</xdr:rowOff>
    </xdr:to>
    <xdr:pic macro="[11]!DesignIconClicked">
      <xdr:nvPicPr>
        <xdr:cNvPr id="210" name="BEx023TTZTLW37XMKQGMNQT64LPO" descr="SortAscending"/>
        <xdr:cNvPicPr preferRelativeResize="1">
          <a:picLocks noChangeAspect="1"/>
        </xdr:cNvPicPr>
      </xdr:nvPicPr>
      <xdr:blipFill>
        <a:blip r:embed="rId1"/>
        <a:stretch>
          <a:fillRect/>
        </a:stretch>
      </xdr:blipFill>
      <xdr:spPr>
        <a:xfrm>
          <a:off x="17621250" y="4629150"/>
          <a:ext cx="47625" cy="47625"/>
        </a:xfrm>
        <a:prstGeom prst="rect">
          <a:avLst/>
        </a:prstGeom>
        <a:noFill/>
        <a:ln w="9525" cmpd="sng">
          <a:noFill/>
        </a:ln>
      </xdr:spPr>
    </xdr:pic>
    <xdr:clientData fPrintsWithSheet="0"/>
  </xdr:twoCellAnchor>
  <xdr:twoCellAnchor>
    <xdr:from>
      <xdr:col>17</xdr:col>
      <xdr:colOff>28575</xdr:colOff>
      <xdr:row>29</xdr:row>
      <xdr:rowOff>85725</xdr:rowOff>
    </xdr:from>
    <xdr:to>
      <xdr:col>17</xdr:col>
      <xdr:colOff>76200</xdr:colOff>
      <xdr:row>29</xdr:row>
      <xdr:rowOff>133350</xdr:rowOff>
    </xdr:to>
    <xdr:pic macro="[11]!DesignIconClicked">
      <xdr:nvPicPr>
        <xdr:cNvPr id="211" name="BExIL63X2GBWPVXICNZBK0MP7A71" descr="SortDescending"/>
        <xdr:cNvPicPr preferRelativeResize="1">
          <a:picLocks noChangeAspect="1"/>
        </xdr:cNvPicPr>
      </xdr:nvPicPr>
      <xdr:blipFill>
        <a:blip r:embed="rId2"/>
        <a:stretch>
          <a:fillRect/>
        </a:stretch>
      </xdr:blipFill>
      <xdr:spPr>
        <a:xfrm>
          <a:off x="17621250" y="4705350"/>
          <a:ext cx="47625" cy="47625"/>
        </a:xfrm>
        <a:prstGeom prst="rect">
          <a:avLst/>
        </a:prstGeom>
        <a:noFill/>
        <a:ln w="9525" cmpd="sng">
          <a:noFill/>
        </a:ln>
      </xdr:spPr>
    </xdr:pic>
    <xdr:clientData/>
  </xdr:twoCellAnchor>
  <xdr:twoCellAnchor editAs="oneCell">
    <xdr:from>
      <xdr:col>4</xdr:col>
      <xdr:colOff>28575</xdr:colOff>
      <xdr:row>29</xdr:row>
      <xdr:rowOff>19050</xdr:rowOff>
    </xdr:from>
    <xdr:to>
      <xdr:col>4</xdr:col>
      <xdr:colOff>76200</xdr:colOff>
      <xdr:row>29</xdr:row>
      <xdr:rowOff>66675</xdr:rowOff>
    </xdr:to>
    <xdr:pic macro="[11]!DesignIconClicked">
      <xdr:nvPicPr>
        <xdr:cNvPr id="212" name="BExCSTPXP0X7S6G5B18HRFLNK807" descr="SortAscending.gif"/>
        <xdr:cNvPicPr preferRelativeResize="1">
          <a:picLocks noChangeAspect="0"/>
        </xdr:cNvPicPr>
      </xdr:nvPicPr>
      <xdr:blipFill>
        <a:blip r:embed="rId3"/>
        <a:stretch>
          <a:fillRect/>
        </a:stretch>
      </xdr:blipFill>
      <xdr:spPr>
        <a:xfrm>
          <a:off x="4886325" y="4638675"/>
          <a:ext cx="47625" cy="47625"/>
        </a:xfrm>
        <a:prstGeom prst="rect">
          <a:avLst/>
        </a:prstGeom>
        <a:noFill/>
        <a:ln w="9525" cmpd="sng">
          <a:noFill/>
        </a:ln>
      </xdr:spPr>
    </xdr:pic>
    <xdr:clientData fPrintsWithSheet="0"/>
  </xdr:twoCellAnchor>
  <xdr:twoCellAnchor editAs="oneCell">
    <xdr:from>
      <xdr:col>4</xdr:col>
      <xdr:colOff>28575</xdr:colOff>
      <xdr:row>29</xdr:row>
      <xdr:rowOff>95250</xdr:rowOff>
    </xdr:from>
    <xdr:to>
      <xdr:col>4</xdr:col>
      <xdr:colOff>76200</xdr:colOff>
      <xdr:row>29</xdr:row>
      <xdr:rowOff>142875</xdr:rowOff>
    </xdr:to>
    <xdr:pic macro="[11]!DesignIconClicked">
      <xdr:nvPicPr>
        <xdr:cNvPr id="213" name="BExD9WK0VYRU4MLZ9U5KF77X0T3T" descr="SortDescendingT.gif"/>
        <xdr:cNvPicPr preferRelativeResize="1">
          <a:picLocks noChangeAspect="0"/>
        </xdr:cNvPicPr>
      </xdr:nvPicPr>
      <xdr:blipFill>
        <a:blip r:embed="rId4"/>
        <a:stretch>
          <a:fillRect/>
        </a:stretch>
      </xdr:blipFill>
      <xdr:spPr>
        <a:xfrm>
          <a:off x="4886325" y="4714875"/>
          <a:ext cx="47625" cy="47625"/>
        </a:xfrm>
        <a:prstGeom prst="rect">
          <a:avLst/>
        </a:prstGeom>
        <a:noFill/>
        <a:ln w="9525" cmpd="sng">
          <a:noFill/>
        </a:ln>
      </xdr:spPr>
    </xdr:pic>
    <xdr:clientData/>
  </xdr:twoCellAnchor>
  <xdr:twoCellAnchor editAs="oneCell">
    <xdr:from>
      <xdr:col>5</xdr:col>
      <xdr:colOff>28575</xdr:colOff>
      <xdr:row>29</xdr:row>
      <xdr:rowOff>19050</xdr:rowOff>
    </xdr:from>
    <xdr:to>
      <xdr:col>5</xdr:col>
      <xdr:colOff>85725</xdr:colOff>
      <xdr:row>29</xdr:row>
      <xdr:rowOff>66675</xdr:rowOff>
    </xdr:to>
    <xdr:pic macro="[11]!DesignIconClicked">
      <xdr:nvPicPr>
        <xdr:cNvPr id="214" name="BExTXIQECNB3UV5MGYCWCBRFQ3SS" descr="SortAscending.gif"/>
        <xdr:cNvPicPr preferRelativeResize="1">
          <a:picLocks noChangeAspect="0"/>
        </xdr:cNvPicPr>
      </xdr:nvPicPr>
      <xdr:blipFill>
        <a:blip r:embed="rId3"/>
        <a:stretch>
          <a:fillRect/>
        </a:stretch>
      </xdr:blipFill>
      <xdr:spPr>
        <a:xfrm>
          <a:off x="8105775" y="4638675"/>
          <a:ext cx="57150" cy="47625"/>
        </a:xfrm>
        <a:prstGeom prst="rect">
          <a:avLst/>
        </a:prstGeom>
        <a:noFill/>
        <a:ln w="9525" cmpd="sng">
          <a:noFill/>
        </a:ln>
      </xdr:spPr>
    </xdr:pic>
    <xdr:clientData fPrintsWithSheet="0"/>
  </xdr:twoCellAnchor>
  <xdr:twoCellAnchor editAs="oneCell">
    <xdr:from>
      <xdr:col>5</xdr:col>
      <xdr:colOff>28575</xdr:colOff>
      <xdr:row>29</xdr:row>
      <xdr:rowOff>95250</xdr:rowOff>
    </xdr:from>
    <xdr:to>
      <xdr:col>5</xdr:col>
      <xdr:colOff>85725</xdr:colOff>
      <xdr:row>29</xdr:row>
      <xdr:rowOff>142875</xdr:rowOff>
    </xdr:to>
    <xdr:pic macro="[11]!DesignIconClicked">
      <xdr:nvPicPr>
        <xdr:cNvPr id="215" name="BExZPOJ0FO2BC001SIOYATERYR5G" descr="SortDescendingT.gif"/>
        <xdr:cNvPicPr preferRelativeResize="1">
          <a:picLocks noChangeAspect="0"/>
        </xdr:cNvPicPr>
      </xdr:nvPicPr>
      <xdr:blipFill>
        <a:blip r:embed="rId4"/>
        <a:stretch>
          <a:fillRect/>
        </a:stretch>
      </xdr:blipFill>
      <xdr:spPr>
        <a:xfrm>
          <a:off x="8105775" y="4714875"/>
          <a:ext cx="57150" cy="47625"/>
        </a:xfrm>
        <a:prstGeom prst="rect">
          <a:avLst/>
        </a:prstGeom>
        <a:noFill/>
        <a:ln w="9525" cmpd="sng">
          <a:noFill/>
        </a:ln>
      </xdr:spPr>
    </xdr:pic>
    <xdr:clientData/>
  </xdr:twoCellAnchor>
  <xdr:twoCellAnchor editAs="oneCell">
    <xdr:from>
      <xdr:col>6</xdr:col>
      <xdr:colOff>28575</xdr:colOff>
      <xdr:row>29</xdr:row>
      <xdr:rowOff>19050</xdr:rowOff>
    </xdr:from>
    <xdr:to>
      <xdr:col>6</xdr:col>
      <xdr:colOff>85725</xdr:colOff>
      <xdr:row>29</xdr:row>
      <xdr:rowOff>66675</xdr:rowOff>
    </xdr:to>
    <xdr:pic macro="[11]!DesignIconClicked">
      <xdr:nvPicPr>
        <xdr:cNvPr id="216" name="BExD0SJ3XC7PM4CAIDE5PBGZGKVH" descr="SortAscending.gif"/>
        <xdr:cNvPicPr preferRelativeResize="1">
          <a:picLocks noChangeAspect="0"/>
        </xdr:cNvPicPr>
      </xdr:nvPicPr>
      <xdr:blipFill>
        <a:blip r:embed="rId3"/>
        <a:stretch>
          <a:fillRect/>
        </a:stretch>
      </xdr:blipFill>
      <xdr:spPr>
        <a:xfrm>
          <a:off x="8943975" y="4638675"/>
          <a:ext cx="57150" cy="47625"/>
        </a:xfrm>
        <a:prstGeom prst="rect">
          <a:avLst/>
        </a:prstGeom>
        <a:noFill/>
        <a:ln w="9525" cmpd="sng">
          <a:noFill/>
        </a:ln>
      </xdr:spPr>
    </xdr:pic>
    <xdr:clientData fPrintsWithSheet="0"/>
  </xdr:twoCellAnchor>
  <xdr:twoCellAnchor editAs="oneCell">
    <xdr:from>
      <xdr:col>6</xdr:col>
      <xdr:colOff>28575</xdr:colOff>
      <xdr:row>29</xdr:row>
      <xdr:rowOff>95250</xdr:rowOff>
    </xdr:from>
    <xdr:to>
      <xdr:col>6</xdr:col>
      <xdr:colOff>85725</xdr:colOff>
      <xdr:row>29</xdr:row>
      <xdr:rowOff>142875</xdr:rowOff>
    </xdr:to>
    <xdr:pic macro="[11]!DesignIconClicked">
      <xdr:nvPicPr>
        <xdr:cNvPr id="217" name="BEx3PF5QR95911SX94GALBCGSJ67" descr="SortDescendingT.gif"/>
        <xdr:cNvPicPr preferRelativeResize="1">
          <a:picLocks noChangeAspect="0"/>
        </xdr:cNvPicPr>
      </xdr:nvPicPr>
      <xdr:blipFill>
        <a:blip r:embed="rId4"/>
        <a:stretch>
          <a:fillRect/>
        </a:stretch>
      </xdr:blipFill>
      <xdr:spPr>
        <a:xfrm>
          <a:off x="8943975" y="4714875"/>
          <a:ext cx="57150" cy="47625"/>
        </a:xfrm>
        <a:prstGeom prst="rect">
          <a:avLst/>
        </a:prstGeom>
        <a:noFill/>
        <a:ln w="9525" cmpd="sng">
          <a:noFill/>
        </a:ln>
      </xdr:spPr>
    </xdr:pic>
    <xdr:clientData/>
  </xdr:twoCellAnchor>
  <xdr:twoCellAnchor editAs="oneCell">
    <xdr:from>
      <xdr:col>7</xdr:col>
      <xdr:colOff>19050</xdr:colOff>
      <xdr:row>29</xdr:row>
      <xdr:rowOff>19050</xdr:rowOff>
    </xdr:from>
    <xdr:to>
      <xdr:col>7</xdr:col>
      <xdr:colOff>66675</xdr:colOff>
      <xdr:row>29</xdr:row>
      <xdr:rowOff>66675</xdr:rowOff>
    </xdr:to>
    <xdr:pic macro="[11]!DesignIconClicked">
      <xdr:nvPicPr>
        <xdr:cNvPr id="218" name="BExOKLE1GENNG00X2EWOPVAX0X4Q" descr="SortAscending.gif"/>
        <xdr:cNvPicPr preferRelativeResize="1">
          <a:picLocks noChangeAspect="0"/>
        </xdr:cNvPicPr>
      </xdr:nvPicPr>
      <xdr:blipFill>
        <a:blip r:embed="rId3"/>
        <a:stretch>
          <a:fillRect/>
        </a:stretch>
      </xdr:blipFill>
      <xdr:spPr>
        <a:xfrm>
          <a:off x="10515600" y="4638675"/>
          <a:ext cx="47625" cy="47625"/>
        </a:xfrm>
        <a:prstGeom prst="rect">
          <a:avLst/>
        </a:prstGeom>
        <a:noFill/>
        <a:ln w="9525" cmpd="sng">
          <a:noFill/>
        </a:ln>
      </xdr:spPr>
    </xdr:pic>
    <xdr:clientData fPrintsWithSheet="0"/>
  </xdr:twoCellAnchor>
  <xdr:twoCellAnchor editAs="oneCell">
    <xdr:from>
      <xdr:col>7</xdr:col>
      <xdr:colOff>19050</xdr:colOff>
      <xdr:row>29</xdr:row>
      <xdr:rowOff>95250</xdr:rowOff>
    </xdr:from>
    <xdr:to>
      <xdr:col>7</xdr:col>
      <xdr:colOff>66675</xdr:colOff>
      <xdr:row>29</xdr:row>
      <xdr:rowOff>142875</xdr:rowOff>
    </xdr:to>
    <xdr:pic macro="[11]!DesignIconClicked">
      <xdr:nvPicPr>
        <xdr:cNvPr id="219" name="BExEQRFJ0E124LZQA6MLSUB5I653" descr="SortDescendingT.gif"/>
        <xdr:cNvPicPr preferRelativeResize="1">
          <a:picLocks noChangeAspect="0"/>
        </xdr:cNvPicPr>
      </xdr:nvPicPr>
      <xdr:blipFill>
        <a:blip r:embed="rId4"/>
        <a:stretch>
          <a:fillRect/>
        </a:stretch>
      </xdr:blipFill>
      <xdr:spPr>
        <a:xfrm>
          <a:off x="10515600" y="4714875"/>
          <a:ext cx="47625" cy="47625"/>
        </a:xfrm>
        <a:prstGeom prst="rect">
          <a:avLst/>
        </a:prstGeom>
        <a:noFill/>
        <a:ln w="9525" cmpd="sng">
          <a:noFill/>
        </a:ln>
      </xdr:spPr>
    </xdr:pic>
    <xdr:clientData/>
  </xdr:twoCellAnchor>
  <xdr:twoCellAnchor editAs="oneCell">
    <xdr:from>
      <xdr:col>8</xdr:col>
      <xdr:colOff>19050</xdr:colOff>
      <xdr:row>29</xdr:row>
      <xdr:rowOff>19050</xdr:rowOff>
    </xdr:from>
    <xdr:to>
      <xdr:col>8</xdr:col>
      <xdr:colOff>66675</xdr:colOff>
      <xdr:row>29</xdr:row>
      <xdr:rowOff>66675</xdr:rowOff>
    </xdr:to>
    <xdr:pic macro="[11]!DesignIconClicked">
      <xdr:nvPicPr>
        <xdr:cNvPr id="220" name="BExB4KEUCWF67EGV1CES1IYRCGA4" descr="SortAscending.gif"/>
        <xdr:cNvPicPr preferRelativeResize="1">
          <a:picLocks noChangeAspect="0"/>
        </xdr:cNvPicPr>
      </xdr:nvPicPr>
      <xdr:blipFill>
        <a:blip r:embed="rId3"/>
        <a:stretch>
          <a:fillRect/>
        </a:stretch>
      </xdr:blipFill>
      <xdr:spPr>
        <a:xfrm>
          <a:off x="11191875" y="4638675"/>
          <a:ext cx="47625" cy="47625"/>
        </a:xfrm>
        <a:prstGeom prst="rect">
          <a:avLst/>
        </a:prstGeom>
        <a:noFill/>
        <a:ln w="9525" cmpd="sng">
          <a:noFill/>
        </a:ln>
      </xdr:spPr>
    </xdr:pic>
    <xdr:clientData fPrintsWithSheet="0"/>
  </xdr:twoCellAnchor>
  <xdr:twoCellAnchor editAs="oneCell">
    <xdr:from>
      <xdr:col>8</xdr:col>
      <xdr:colOff>19050</xdr:colOff>
      <xdr:row>29</xdr:row>
      <xdr:rowOff>95250</xdr:rowOff>
    </xdr:from>
    <xdr:to>
      <xdr:col>8</xdr:col>
      <xdr:colOff>66675</xdr:colOff>
      <xdr:row>29</xdr:row>
      <xdr:rowOff>142875</xdr:rowOff>
    </xdr:to>
    <xdr:pic macro="[11]!DesignIconClicked">
      <xdr:nvPicPr>
        <xdr:cNvPr id="221" name="BExQC7BUI542XXDCWXLSTJEZHO95" descr="SortDescendingT.gif"/>
        <xdr:cNvPicPr preferRelativeResize="1">
          <a:picLocks noChangeAspect="0"/>
        </xdr:cNvPicPr>
      </xdr:nvPicPr>
      <xdr:blipFill>
        <a:blip r:embed="rId4"/>
        <a:stretch>
          <a:fillRect/>
        </a:stretch>
      </xdr:blipFill>
      <xdr:spPr>
        <a:xfrm>
          <a:off x="11191875" y="4714875"/>
          <a:ext cx="47625" cy="47625"/>
        </a:xfrm>
        <a:prstGeom prst="rect">
          <a:avLst/>
        </a:prstGeom>
        <a:noFill/>
        <a:ln w="9525" cmpd="sng">
          <a:noFill/>
        </a:ln>
      </xdr:spPr>
    </xdr:pic>
    <xdr:clientData/>
  </xdr:twoCellAnchor>
  <xdr:twoCellAnchor editAs="oneCell">
    <xdr:from>
      <xdr:col>9</xdr:col>
      <xdr:colOff>28575</xdr:colOff>
      <xdr:row>29</xdr:row>
      <xdr:rowOff>19050</xdr:rowOff>
    </xdr:from>
    <xdr:to>
      <xdr:col>9</xdr:col>
      <xdr:colOff>85725</xdr:colOff>
      <xdr:row>29</xdr:row>
      <xdr:rowOff>66675</xdr:rowOff>
    </xdr:to>
    <xdr:pic macro="[11]!DesignIconClicked">
      <xdr:nvPicPr>
        <xdr:cNvPr id="222" name="BEx5FIEIWGA1MB1CO4X547ZXVG5H" descr="SortAscending.gif"/>
        <xdr:cNvPicPr preferRelativeResize="1">
          <a:picLocks noChangeAspect="0"/>
        </xdr:cNvPicPr>
      </xdr:nvPicPr>
      <xdr:blipFill>
        <a:blip r:embed="rId3"/>
        <a:stretch>
          <a:fillRect/>
        </a:stretch>
      </xdr:blipFill>
      <xdr:spPr>
        <a:xfrm>
          <a:off x="11868150" y="4638675"/>
          <a:ext cx="57150" cy="47625"/>
        </a:xfrm>
        <a:prstGeom prst="rect">
          <a:avLst/>
        </a:prstGeom>
        <a:noFill/>
        <a:ln w="9525" cmpd="sng">
          <a:noFill/>
        </a:ln>
      </xdr:spPr>
    </xdr:pic>
    <xdr:clientData fPrintsWithSheet="0"/>
  </xdr:twoCellAnchor>
  <xdr:twoCellAnchor editAs="oneCell">
    <xdr:from>
      <xdr:col>9</xdr:col>
      <xdr:colOff>28575</xdr:colOff>
      <xdr:row>29</xdr:row>
      <xdr:rowOff>95250</xdr:rowOff>
    </xdr:from>
    <xdr:to>
      <xdr:col>9</xdr:col>
      <xdr:colOff>85725</xdr:colOff>
      <xdr:row>29</xdr:row>
      <xdr:rowOff>142875</xdr:rowOff>
    </xdr:to>
    <xdr:pic macro="[11]!DesignIconClicked">
      <xdr:nvPicPr>
        <xdr:cNvPr id="223" name="BExW7OUMG6V8AAH0MRH5ZQPP6V9W" descr="SortDescendingT.gif"/>
        <xdr:cNvPicPr preferRelativeResize="1">
          <a:picLocks noChangeAspect="0"/>
        </xdr:cNvPicPr>
      </xdr:nvPicPr>
      <xdr:blipFill>
        <a:blip r:embed="rId4"/>
        <a:stretch>
          <a:fillRect/>
        </a:stretch>
      </xdr:blipFill>
      <xdr:spPr>
        <a:xfrm>
          <a:off x="11868150" y="4714875"/>
          <a:ext cx="57150" cy="47625"/>
        </a:xfrm>
        <a:prstGeom prst="rect">
          <a:avLst/>
        </a:prstGeom>
        <a:noFill/>
        <a:ln w="9525" cmpd="sng">
          <a:noFill/>
        </a:ln>
      </xdr:spPr>
    </xdr:pic>
    <xdr:clientData/>
  </xdr:twoCellAnchor>
  <xdr:twoCellAnchor editAs="oneCell">
    <xdr:from>
      <xdr:col>10</xdr:col>
      <xdr:colOff>28575</xdr:colOff>
      <xdr:row>29</xdr:row>
      <xdr:rowOff>19050</xdr:rowOff>
    </xdr:from>
    <xdr:to>
      <xdr:col>10</xdr:col>
      <xdr:colOff>85725</xdr:colOff>
      <xdr:row>29</xdr:row>
      <xdr:rowOff>66675</xdr:rowOff>
    </xdr:to>
    <xdr:pic macro="[11]!DesignIconClicked">
      <xdr:nvPicPr>
        <xdr:cNvPr id="224" name="BEx5FW1I7ZJYLARWHVZTQ1B3N6OL" descr="SortAscending.gif"/>
        <xdr:cNvPicPr preferRelativeResize="1">
          <a:picLocks noChangeAspect="0"/>
        </xdr:cNvPicPr>
      </xdr:nvPicPr>
      <xdr:blipFill>
        <a:blip r:embed="rId3"/>
        <a:stretch>
          <a:fillRect/>
        </a:stretch>
      </xdr:blipFill>
      <xdr:spPr>
        <a:xfrm>
          <a:off x="13277850" y="4638675"/>
          <a:ext cx="57150" cy="47625"/>
        </a:xfrm>
        <a:prstGeom prst="rect">
          <a:avLst/>
        </a:prstGeom>
        <a:noFill/>
        <a:ln w="9525" cmpd="sng">
          <a:noFill/>
        </a:ln>
      </xdr:spPr>
    </xdr:pic>
    <xdr:clientData fPrintsWithSheet="0"/>
  </xdr:twoCellAnchor>
  <xdr:twoCellAnchor editAs="oneCell">
    <xdr:from>
      <xdr:col>10</xdr:col>
      <xdr:colOff>28575</xdr:colOff>
      <xdr:row>29</xdr:row>
      <xdr:rowOff>95250</xdr:rowOff>
    </xdr:from>
    <xdr:to>
      <xdr:col>10</xdr:col>
      <xdr:colOff>85725</xdr:colOff>
      <xdr:row>29</xdr:row>
      <xdr:rowOff>142875</xdr:rowOff>
    </xdr:to>
    <xdr:pic macro="[11]!DesignIconClicked">
      <xdr:nvPicPr>
        <xdr:cNvPr id="225" name="BEx7L1FY70GEP4KIASKZRXE0LDL4" descr="SortDescendingT.gif"/>
        <xdr:cNvPicPr preferRelativeResize="1">
          <a:picLocks noChangeAspect="0"/>
        </xdr:cNvPicPr>
      </xdr:nvPicPr>
      <xdr:blipFill>
        <a:blip r:embed="rId4"/>
        <a:stretch>
          <a:fillRect/>
        </a:stretch>
      </xdr:blipFill>
      <xdr:spPr>
        <a:xfrm>
          <a:off x="13277850" y="4714875"/>
          <a:ext cx="57150" cy="47625"/>
        </a:xfrm>
        <a:prstGeom prst="rect">
          <a:avLst/>
        </a:prstGeom>
        <a:noFill/>
        <a:ln w="9525" cmpd="sng">
          <a:noFill/>
        </a:ln>
      </xdr:spPr>
    </xdr:pic>
    <xdr:clientData/>
  </xdr:twoCellAnchor>
  <xdr:twoCellAnchor editAs="oneCell">
    <xdr:from>
      <xdr:col>11</xdr:col>
      <xdr:colOff>28575</xdr:colOff>
      <xdr:row>29</xdr:row>
      <xdr:rowOff>19050</xdr:rowOff>
    </xdr:from>
    <xdr:to>
      <xdr:col>11</xdr:col>
      <xdr:colOff>76200</xdr:colOff>
      <xdr:row>29</xdr:row>
      <xdr:rowOff>66675</xdr:rowOff>
    </xdr:to>
    <xdr:pic macro="[11]!DesignIconClicked">
      <xdr:nvPicPr>
        <xdr:cNvPr id="226" name="BExQ3B3OGB9NLEZME37GF34KB4O3" descr="SortAscending.gif"/>
        <xdr:cNvPicPr preferRelativeResize="1">
          <a:picLocks noChangeAspect="0"/>
        </xdr:cNvPicPr>
      </xdr:nvPicPr>
      <xdr:blipFill>
        <a:blip r:embed="rId3"/>
        <a:stretch>
          <a:fillRect/>
        </a:stretch>
      </xdr:blipFill>
      <xdr:spPr>
        <a:xfrm>
          <a:off x="13887450" y="4638675"/>
          <a:ext cx="47625" cy="47625"/>
        </a:xfrm>
        <a:prstGeom prst="rect">
          <a:avLst/>
        </a:prstGeom>
        <a:noFill/>
        <a:ln w="9525" cmpd="sng">
          <a:noFill/>
        </a:ln>
      </xdr:spPr>
    </xdr:pic>
    <xdr:clientData fPrintsWithSheet="0"/>
  </xdr:twoCellAnchor>
  <xdr:twoCellAnchor editAs="oneCell">
    <xdr:from>
      <xdr:col>11</xdr:col>
      <xdr:colOff>28575</xdr:colOff>
      <xdr:row>29</xdr:row>
      <xdr:rowOff>95250</xdr:rowOff>
    </xdr:from>
    <xdr:to>
      <xdr:col>11</xdr:col>
      <xdr:colOff>76200</xdr:colOff>
      <xdr:row>29</xdr:row>
      <xdr:rowOff>142875</xdr:rowOff>
    </xdr:to>
    <xdr:pic macro="[11]!DesignIconClicked">
      <xdr:nvPicPr>
        <xdr:cNvPr id="227" name="BEx3FTB58OBB7J63G45PVGETBATA" descr="SortDescendingT.gif"/>
        <xdr:cNvPicPr preferRelativeResize="1">
          <a:picLocks noChangeAspect="0"/>
        </xdr:cNvPicPr>
      </xdr:nvPicPr>
      <xdr:blipFill>
        <a:blip r:embed="rId4"/>
        <a:stretch>
          <a:fillRect/>
        </a:stretch>
      </xdr:blipFill>
      <xdr:spPr>
        <a:xfrm>
          <a:off x="13887450" y="4714875"/>
          <a:ext cx="47625" cy="47625"/>
        </a:xfrm>
        <a:prstGeom prst="rect">
          <a:avLst/>
        </a:prstGeom>
        <a:noFill/>
        <a:ln w="9525" cmpd="sng">
          <a:noFill/>
        </a:ln>
      </xdr:spPr>
    </xdr:pic>
    <xdr:clientData/>
  </xdr:twoCellAnchor>
  <xdr:twoCellAnchor editAs="oneCell">
    <xdr:from>
      <xdr:col>12</xdr:col>
      <xdr:colOff>28575</xdr:colOff>
      <xdr:row>29</xdr:row>
      <xdr:rowOff>19050</xdr:rowOff>
    </xdr:from>
    <xdr:to>
      <xdr:col>12</xdr:col>
      <xdr:colOff>76200</xdr:colOff>
      <xdr:row>29</xdr:row>
      <xdr:rowOff>66675</xdr:rowOff>
    </xdr:to>
    <xdr:pic macro="[11]!DesignIconClicked">
      <xdr:nvPicPr>
        <xdr:cNvPr id="228" name="BExKNAF0FPHCE66NHA7JNLJ27QNT" descr="SortAscending.gif"/>
        <xdr:cNvPicPr preferRelativeResize="1">
          <a:picLocks noChangeAspect="0"/>
        </xdr:cNvPicPr>
      </xdr:nvPicPr>
      <xdr:blipFill>
        <a:blip r:embed="rId3"/>
        <a:stretch>
          <a:fillRect/>
        </a:stretch>
      </xdr:blipFill>
      <xdr:spPr>
        <a:xfrm>
          <a:off x="14563725" y="4638675"/>
          <a:ext cx="47625" cy="47625"/>
        </a:xfrm>
        <a:prstGeom prst="rect">
          <a:avLst/>
        </a:prstGeom>
        <a:noFill/>
        <a:ln w="9525" cmpd="sng">
          <a:noFill/>
        </a:ln>
      </xdr:spPr>
    </xdr:pic>
    <xdr:clientData fPrintsWithSheet="0"/>
  </xdr:twoCellAnchor>
  <xdr:twoCellAnchor editAs="oneCell">
    <xdr:from>
      <xdr:col>12</xdr:col>
      <xdr:colOff>28575</xdr:colOff>
      <xdr:row>29</xdr:row>
      <xdr:rowOff>95250</xdr:rowOff>
    </xdr:from>
    <xdr:to>
      <xdr:col>12</xdr:col>
      <xdr:colOff>76200</xdr:colOff>
      <xdr:row>29</xdr:row>
      <xdr:rowOff>142875</xdr:rowOff>
    </xdr:to>
    <xdr:pic macro="[11]!DesignIconClicked">
      <xdr:nvPicPr>
        <xdr:cNvPr id="229" name="BExSAO7Y50BG8A0PL8SDME8EXAB4" descr="SortDescendingT.gif"/>
        <xdr:cNvPicPr preferRelativeResize="1">
          <a:picLocks noChangeAspect="0"/>
        </xdr:cNvPicPr>
      </xdr:nvPicPr>
      <xdr:blipFill>
        <a:blip r:embed="rId4"/>
        <a:stretch>
          <a:fillRect/>
        </a:stretch>
      </xdr:blipFill>
      <xdr:spPr>
        <a:xfrm>
          <a:off x="14563725" y="4714875"/>
          <a:ext cx="47625" cy="47625"/>
        </a:xfrm>
        <a:prstGeom prst="rect">
          <a:avLst/>
        </a:prstGeom>
        <a:noFill/>
        <a:ln w="9525" cmpd="sng">
          <a:noFill/>
        </a:ln>
      </xdr:spPr>
    </xdr:pic>
    <xdr:clientData/>
  </xdr:twoCellAnchor>
  <xdr:twoCellAnchor editAs="oneCell">
    <xdr:from>
      <xdr:col>13</xdr:col>
      <xdr:colOff>28575</xdr:colOff>
      <xdr:row>29</xdr:row>
      <xdr:rowOff>19050</xdr:rowOff>
    </xdr:from>
    <xdr:to>
      <xdr:col>13</xdr:col>
      <xdr:colOff>76200</xdr:colOff>
      <xdr:row>29</xdr:row>
      <xdr:rowOff>66675</xdr:rowOff>
    </xdr:to>
    <xdr:pic macro="[11]!DesignIconClicked">
      <xdr:nvPicPr>
        <xdr:cNvPr id="230" name="BEx9BNKFZSZ6WIEZ32WWJUEZHETG" descr="SortAscending.gif"/>
        <xdr:cNvPicPr preferRelativeResize="1">
          <a:picLocks noChangeAspect="0"/>
        </xdr:cNvPicPr>
      </xdr:nvPicPr>
      <xdr:blipFill>
        <a:blip r:embed="rId3"/>
        <a:stretch>
          <a:fillRect/>
        </a:stretch>
      </xdr:blipFill>
      <xdr:spPr>
        <a:xfrm>
          <a:off x="15182850" y="4638675"/>
          <a:ext cx="47625" cy="47625"/>
        </a:xfrm>
        <a:prstGeom prst="rect">
          <a:avLst/>
        </a:prstGeom>
        <a:noFill/>
        <a:ln w="9525" cmpd="sng">
          <a:noFill/>
        </a:ln>
      </xdr:spPr>
    </xdr:pic>
    <xdr:clientData fPrintsWithSheet="0"/>
  </xdr:twoCellAnchor>
  <xdr:twoCellAnchor editAs="oneCell">
    <xdr:from>
      <xdr:col>13</xdr:col>
      <xdr:colOff>28575</xdr:colOff>
      <xdr:row>29</xdr:row>
      <xdr:rowOff>95250</xdr:rowOff>
    </xdr:from>
    <xdr:to>
      <xdr:col>13</xdr:col>
      <xdr:colOff>76200</xdr:colOff>
      <xdr:row>29</xdr:row>
      <xdr:rowOff>142875</xdr:rowOff>
    </xdr:to>
    <xdr:pic macro="[11]!DesignIconClicked">
      <xdr:nvPicPr>
        <xdr:cNvPr id="231" name="BExMHKPMEJWSMK4C38R2DTTX7VKT" descr="SortDescendingT.gif"/>
        <xdr:cNvPicPr preferRelativeResize="1">
          <a:picLocks noChangeAspect="0"/>
        </xdr:cNvPicPr>
      </xdr:nvPicPr>
      <xdr:blipFill>
        <a:blip r:embed="rId4"/>
        <a:stretch>
          <a:fillRect/>
        </a:stretch>
      </xdr:blipFill>
      <xdr:spPr>
        <a:xfrm>
          <a:off x="15182850" y="4714875"/>
          <a:ext cx="47625" cy="47625"/>
        </a:xfrm>
        <a:prstGeom prst="rect">
          <a:avLst/>
        </a:prstGeom>
        <a:noFill/>
        <a:ln w="9525" cmpd="sng">
          <a:noFill/>
        </a:ln>
      </xdr:spPr>
    </xdr:pic>
    <xdr:clientData/>
  </xdr:twoCellAnchor>
  <xdr:twoCellAnchor editAs="oneCell">
    <xdr:from>
      <xdr:col>14</xdr:col>
      <xdr:colOff>28575</xdr:colOff>
      <xdr:row>29</xdr:row>
      <xdr:rowOff>19050</xdr:rowOff>
    </xdr:from>
    <xdr:to>
      <xdr:col>14</xdr:col>
      <xdr:colOff>76200</xdr:colOff>
      <xdr:row>29</xdr:row>
      <xdr:rowOff>66675</xdr:rowOff>
    </xdr:to>
    <xdr:pic macro="[11]!DesignIconClicked">
      <xdr:nvPicPr>
        <xdr:cNvPr id="232" name="BEx3SVZK1AKM52G6CFU795GOV1EE" descr="SortAscending.gif"/>
        <xdr:cNvPicPr preferRelativeResize="1">
          <a:picLocks noChangeAspect="0"/>
        </xdr:cNvPicPr>
      </xdr:nvPicPr>
      <xdr:blipFill>
        <a:blip r:embed="rId3"/>
        <a:stretch>
          <a:fillRect/>
        </a:stretch>
      </xdr:blipFill>
      <xdr:spPr>
        <a:xfrm>
          <a:off x="15792450" y="4638675"/>
          <a:ext cx="47625" cy="47625"/>
        </a:xfrm>
        <a:prstGeom prst="rect">
          <a:avLst/>
        </a:prstGeom>
        <a:noFill/>
        <a:ln w="9525" cmpd="sng">
          <a:noFill/>
        </a:ln>
      </xdr:spPr>
    </xdr:pic>
    <xdr:clientData fPrintsWithSheet="0"/>
  </xdr:twoCellAnchor>
  <xdr:twoCellAnchor editAs="oneCell">
    <xdr:from>
      <xdr:col>14</xdr:col>
      <xdr:colOff>28575</xdr:colOff>
      <xdr:row>29</xdr:row>
      <xdr:rowOff>95250</xdr:rowOff>
    </xdr:from>
    <xdr:to>
      <xdr:col>14</xdr:col>
      <xdr:colOff>76200</xdr:colOff>
      <xdr:row>29</xdr:row>
      <xdr:rowOff>142875</xdr:rowOff>
    </xdr:to>
    <xdr:pic macro="[11]!DesignIconClicked">
      <xdr:nvPicPr>
        <xdr:cNvPr id="233" name="BExD7KSCG3Y262TQ86XIW8WCWXZH" descr="SortDescendingT.gif"/>
        <xdr:cNvPicPr preferRelativeResize="1">
          <a:picLocks noChangeAspect="0"/>
        </xdr:cNvPicPr>
      </xdr:nvPicPr>
      <xdr:blipFill>
        <a:blip r:embed="rId4"/>
        <a:stretch>
          <a:fillRect/>
        </a:stretch>
      </xdr:blipFill>
      <xdr:spPr>
        <a:xfrm>
          <a:off x="15792450" y="4714875"/>
          <a:ext cx="47625" cy="47625"/>
        </a:xfrm>
        <a:prstGeom prst="rect">
          <a:avLst/>
        </a:prstGeom>
        <a:noFill/>
        <a:ln w="9525" cmpd="sng">
          <a:noFill/>
        </a:ln>
      </xdr:spPr>
    </xdr:pic>
    <xdr:clientData/>
  </xdr:twoCellAnchor>
  <xdr:twoCellAnchor editAs="oneCell">
    <xdr:from>
      <xdr:col>15</xdr:col>
      <xdr:colOff>28575</xdr:colOff>
      <xdr:row>29</xdr:row>
      <xdr:rowOff>19050</xdr:rowOff>
    </xdr:from>
    <xdr:to>
      <xdr:col>15</xdr:col>
      <xdr:colOff>76200</xdr:colOff>
      <xdr:row>29</xdr:row>
      <xdr:rowOff>66675</xdr:rowOff>
    </xdr:to>
    <xdr:pic macro="[11]!DesignIconClicked">
      <xdr:nvPicPr>
        <xdr:cNvPr id="234" name="BExH0CVFW7SQJ387N7UUZQ4YQ8P7" descr="SortAscending.gif"/>
        <xdr:cNvPicPr preferRelativeResize="1">
          <a:picLocks noChangeAspect="0"/>
        </xdr:cNvPicPr>
      </xdr:nvPicPr>
      <xdr:blipFill>
        <a:blip r:embed="rId3"/>
        <a:stretch>
          <a:fillRect/>
        </a:stretch>
      </xdr:blipFill>
      <xdr:spPr>
        <a:xfrm>
          <a:off x="16402050" y="4638675"/>
          <a:ext cx="47625" cy="47625"/>
        </a:xfrm>
        <a:prstGeom prst="rect">
          <a:avLst/>
        </a:prstGeom>
        <a:noFill/>
        <a:ln w="9525" cmpd="sng">
          <a:noFill/>
        </a:ln>
      </xdr:spPr>
    </xdr:pic>
    <xdr:clientData fPrintsWithSheet="0"/>
  </xdr:twoCellAnchor>
  <xdr:twoCellAnchor editAs="oneCell">
    <xdr:from>
      <xdr:col>15</xdr:col>
      <xdr:colOff>28575</xdr:colOff>
      <xdr:row>29</xdr:row>
      <xdr:rowOff>95250</xdr:rowOff>
    </xdr:from>
    <xdr:to>
      <xdr:col>15</xdr:col>
      <xdr:colOff>76200</xdr:colOff>
      <xdr:row>29</xdr:row>
      <xdr:rowOff>142875</xdr:rowOff>
    </xdr:to>
    <xdr:pic macro="[11]!DesignIconClicked">
      <xdr:nvPicPr>
        <xdr:cNvPr id="235" name="BExF573YYV4FVC9SID0916UU8U21" descr="SortDescendingT.gif"/>
        <xdr:cNvPicPr preferRelativeResize="1">
          <a:picLocks noChangeAspect="0"/>
        </xdr:cNvPicPr>
      </xdr:nvPicPr>
      <xdr:blipFill>
        <a:blip r:embed="rId4"/>
        <a:stretch>
          <a:fillRect/>
        </a:stretch>
      </xdr:blipFill>
      <xdr:spPr>
        <a:xfrm>
          <a:off x="16402050" y="4714875"/>
          <a:ext cx="47625" cy="47625"/>
        </a:xfrm>
        <a:prstGeom prst="rect">
          <a:avLst/>
        </a:prstGeom>
        <a:noFill/>
        <a:ln w="9525" cmpd="sng">
          <a:noFill/>
        </a:ln>
      </xdr:spPr>
    </xdr:pic>
    <xdr:clientData/>
  </xdr:twoCellAnchor>
  <xdr:twoCellAnchor editAs="oneCell">
    <xdr:from>
      <xdr:col>16</xdr:col>
      <xdr:colOff>28575</xdr:colOff>
      <xdr:row>29</xdr:row>
      <xdr:rowOff>19050</xdr:rowOff>
    </xdr:from>
    <xdr:to>
      <xdr:col>16</xdr:col>
      <xdr:colOff>76200</xdr:colOff>
      <xdr:row>29</xdr:row>
      <xdr:rowOff>66675</xdr:rowOff>
    </xdr:to>
    <xdr:pic macro="[11]!DesignIconClicked">
      <xdr:nvPicPr>
        <xdr:cNvPr id="236" name="BExAY4W41VHBZENT4O83JY8ZUVX5" descr="SortAscending.gif"/>
        <xdr:cNvPicPr preferRelativeResize="1">
          <a:picLocks noChangeAspect="0"/>
        </xdr:cNvPicPr>
      </xdr:nvPicPr>
      <xdr:blipFill>
        <a:blip r:embed="rId3"/>
        <a:stretch>
          <a:fillRect/>
        </a:stretch>
      </xdr:blipFill>
      <xdr:spPr>
        <a:xfrm>
          <a:off x="17011650" y="4638675"/>
          <a:ext cx="47625" cy="47625"/>
        </a:xfrm>
        <a:prstGeom prst="rect">
          <a:avLst/>
        </a:prstGeom>
        <a:noFill/>
        <a:ln w="9525" cmpd="sng">
          <a:noFill/>
        </a:ln>
      </xdr:spPr>
    </xdr:pic>
    <xdr:clientData fPrintsWithSheet="0"/>
  </xdr:twoCellAnchor>
  <xdr:twoCellAnchor editAs="oneCell">
    <xdr:from>
      <xdr:col>16</xdr:col>
      <xdr:colOff>28575</xdr:colOff>
      <xdr:row>29</xdr:row>
      <xdr:rowOff>95250</xdr:rowOff>
    </xdr:from>
    <xdr:to>
      <xdr:col>16</xdr:col>
      <xdr:colOff>76200</xdr:colOff>
      <xdr:row>29</xdr:row>
      <xdr:rowOff>142875</xdr:rowOff>
    </xdr:to>
    <xdr:pic macro="[11]!DesignIconClicked">
      <xdr:nvPicPr>
        <xdr:cNvPr id="237" name="BEx1LOK2KW79CYTBSJF94USSQ3GV" descr="SortDescendingT.gif"/>
        <xdr:cNvPicPr preferRelativeResize="1">
          <a:picLocks noChangeAspect="0"/>
        </xdr:cNvPicPr>
      </xdr:nvPicPr>
      <xdr:blipFill>
        <a:blip r:embed="rId4"/>
        <a:stretch>
          <a:fillRect/>
        </a:stretch>
      </xdr:blipFill>
      <xdr:spPr>
        <a:xfrm>
          <a:off x="17011650" y="4714875"/>
          <a:ext cx="47625" cy="47625"/>
        </a:xfrm>
        <a:prstGeom prst="rect">
          <a:avLst/>
        </a:prstGeom>
        <a:noFill/>
        <a:ln w="9525" cmpd="sng">
          <a:noFill/>
        </a:ln>
      </xdr:spPr>
    </xdr:pic>
    <xdr:clientData/>
  </xdr:twoCellAnchor>
  <xdr:twoCellAnchor editAs="oneCell">
    <xdr:from>
      <xdr:col>17</xdr:col>
      <xdr:colOff>28575</xdr:colOff>
      <xdr:row>29</xdr:row>
      <xdr:rowOff>19050</xdr:rowOff>
    </xdr:from>
    <xdr:to>
      <xdr:col>17</xdr:col>
      <xdr:colOff>76200</xdr:colOff>
      <xdr:row>29</xdr:row>
      <xdr:rowOff>66675</xdr:rowOff>
    </xdr:to>
    <xdr:pic macro="[11]!DesignIconClicked">
      <xdr:nvPicPr>
        <xdr:cNvPr id="238" name="BExQE85PMZ0GC3XQ0PR3H9EG4FN1" descr="SortAscending.gif"/>
        <xdr:cNvPicPr preferRelativeResize="1">
          <a:picLocks noChangeAspect="0"/>
        </xdr:cNvPicPr>
      </xdr:nvPicPr>
      <xdr:blipFill>
        <a:blip r:embed="rId3"/>
        <a:stretch>
          <a:fillRect/>
        </a:stretch>
      </xdr:blipFill>
      <xdr:spPr>
        <a:xfrm>
          <a:off x="17621250" y="4638675"/>
          <a:ext cx="47625" cy="47625"/>
        </a:xfrm>
        <a:prstGeom prst="rect">
          <a:avLst/>
        </a:prstGeom>
        <a:noFill/>
        <a:ln w="9525" cmpd="sng">
          <a:noFill/>
        </a:ln>
      </xdr:spPr>
    </xdr:pic>
    <xdr:clientData fPrintsWithSheet="0"/>
  </xdr:twoCellAnchor>
  <xdr:twoCellAnchor editAs="oneCell">
    <xdr:from>
      <xdr:col>17</xdr:col>
      <xdr:colOff>28575</xdr:colOff>
      <xdr:row>29</xdr:row>
      <xdr:rowOff>95250</xdr:rowOff>
    </xdr:from>
    <xdr:to>
      <xdr:col>17</xdr:col>
      <xdr:colOff>76200</xdr:colOff>
      <xdr:row>29</xdr:row>
      <xdr:rowOff>142875</xdr:rowOff>
    </xdr:to>
    <xdr:pic macro="[11]!DesignIconClicked">
      <xdr:nvPicPr>
        <xdr:cNvPr id="239" name="BExU652PPFOKPO6LHCOS9UU4BFOJ" descr="SortDescendingT.gif"/>
        <xdr:cNvPicPr preferRelativeResize="1">
          <a:picLocks noChangeAspect="0"/>
        </xdr:cNvPicPr>
      </xdr:nvPicPr>
      <xdr:blipFill>
        <a:blip r:embed="rId4"/>
        <a:stretch>
          <a:fillRect/>
        </a:stretch>
      </xdr:blipFill>
      <xdr:spPr>
        <a:xfrm>
          <a:off x="17621250" y="4714875"/>
          <a:ext cx="47625" cy="47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11</xdr:row>
      <xdr:rowOff>0</xdr:rowOff>
    </xdr:from>
    <xdr:to>
      <xdr:col>2</xdr:col>
      <xdr:colOff>123825</xdr:colOff>
      <xdr:row>11</xdr:row>
      <xdr:rowOff>123825</xdr:rowOff>
    </xdr:to>
    <xdr:pic macro="[11]!DesignIconClicked">
      <xdr:nvPicPr>
        <xdr:cNvPr id="1" name="BExTY1BCS6HZIF6HI5491FGHDVAE" descr="MJ6976KI2UH1IE8M227DUYXMJ" hidden="1"/>
        <xdr:cNvPicPr preferRelativeResize="1">
          <a:picLocks noChangeAspect="1"/>
        </xdr:cNvPicPr>
      </xdr:nvPicPr>
      <xdr:blipFill>
        <a:blip r:embed="rId1"/>
        <a:stretch>
          <a:fillRect/>
        </a:stretch>
      </xdr:blipFill>
      <xdr:spPr>
        <a:xfrm>
          <a:off x="2905125" y="2657475"/>
          <a:ext cx="123825" cy="123825"/>
        </a:xfrm>
        <a:prstGeom prst="rect">
          <a:avLst/>
        </a:prstGeom>
        <a:noFill/>
        <a:ln w="9525" cmpd="sng">
          <a:noFill/>
        </a:ln>
      </xdr:spPr>
    </xdr:pic>
    <xdr:clientData/>
  </xdr:twoCellAnchor>
  <xdr:twoCellAnchor editAs="oneCell">
    <xdr:from>
      <xdr:col>2</xdr:col>
      <xdr:colOff>0</xdr:colOff>
      <xdr:row>12</xdr:row>
      <xdr:rowOff>0</xdr:rowOff>
    </xdr:from>
    <xdr:to>
      <xdr:col>2</xdr:col>
      <xdr:colOff>123825</xdr:colOff>
      <xdr:row>12</xdr:row>
      <xdr:rowOff>123825</xdr:rowOff>
    </xdr:to>
    <xdr:pic macro="[11]!DesignIconClicked">
      <xdr:nvPicPr>
        <xdr:cNvPr id="2" name="BExMF7LICJLPXSHM63A6EQ79YQKG" descr="U084VZL15IMB1OFRRAY6GVKAE" hidden="1"/>
        <xdr:cNvPicPr preferRelativeResize="1">
          <a:picLocks noChangeAspect="1"/>
        </xdr:cNvPicPr>
      </xdr:nvPicPr>
      <xdr:blipFill>
        <a:blip r:embed="rId1"/>
        <a:stretch>
          <a:fillRect/>
        </a:stretch>
      </xdr:blipFill>
      <xdr:spPr>
        <a:xfrm>
          <a:off x="2905125" y="2895600"/>
          <a:ext cx="123825" cy="123825"/>
        </a:xfrm>
        <a:prstGeom prst="rect">
          <a:avLst/>
        </a:prstGeom>
        <a:noFill/>
        <a:ln w="9525" cmpd="sng">
          <a:noFill/>
        </a:ln>
      </xdr:spPr>
    </xdr:pic>
    <xdr:clientData/>
  </xdr:twoCellAnchor>
  <xdr:twoCellAnchor editAs="oneCell">
    <xdr:from>
      <xdr:col>2</xdr:col>
      <xdr:colOff>0</xdr:colOff>
      <xdr:row>13</xdr:row>
      <xdr:rowOff>0</xdr:rowOff>
    </xdr:from>
    <xdr:to>
      <xdr:col>2</xdr:col>
      <xdr:colOff>123825</xdr:colOff>
      <xdr:row>13</xdr:row>
      <xdr:rowOff>123825</xdr:rowOff>
    </xdr:to>
    <xdr:pic macro="[11]!DesignIconClicked">
      <xdr:nvPicPr>
        <xdr:cNvPr id="3" name="BEx973S463FCQVJ7QDFBUIU0WJ3F" descr="ZQTVYL8DCSADVT0QMRXFLU0TR" hidden="1"/>
        <xdr:cNvPicPr preferRelativeResize="1">
          <a:picLocks noChangeAspect="1"/>
        </xdr:cNvPicPr>
      </xdr:nvPicPr>
      <xdr:blipFill>
        <a:blip r:embed="rId2"/>
        <a:stretch>
          <a:fillRect/>
        </a:stretch>
      </xdr:blipFill>
      <xdr:spPr>
        <a:xfrm>
          <a:off x="2905125" y="3181350"/>
          <a:ext cx="123825" cy="123825"/>
        </a:xfrm>
        <a:prstGeom prst="rect">
          <a:avLst/>
        </a:prstGeom>
        <a:noFill/>
        <a:ln w="9525" cmpd="sng">
          <a:noFill/>
        </a:ln>
      </xdr:spPr>
    </xdr:pic>
    <xdr:clientData/>
  </xdr:twoCellAnchor>
  <xdr:twoCellAnchor editAs="oneCell">
    <xdr:from>
      <xdr:col>2</xdr:col>
      <xdr:colOff>0</xdr:colOff>
      <xdr:row>13</xdr:row>
      <xdr:rowOff>0</xdr:rowOff>
    </xdr:from>
    <xdr:to>
      <xdr:col>2</xdr:col>
      <xdr:colOff>123825</xdr:colOff>
      <xdr:row>13</xdr:row>
      <xdr:rowOff>123825</xdr:rowOff>
    </xdr:to>
    <xdr:pic macro="[11]!DesignIconClicked">
      <xdr:nvPicPr>
        <xdr:cNvPr id="4" name="BEx5OESAY2W8SEGI3TSB65EHJ04B" descr="9CN2Y88X8WYV1HWZG1QILY9BK" hidden="1"/>
        <xdr:cNvPicPr preferRelativeResize="1">
          <a:picLocks noChangeAspect="1"/>
        </xdr:cNvPicPr>
      </xdr:nvPicPr>
      <xdr:blipFill>
        <a:blip r:embed="rId1"/>
        <a:stretch>
          <a:fillRect/>
        </a:stretch>
      </xdr:blipFill>
      <xdr:spPr>
        <a:xfrm>
          <a:off x="2905125" y="3181350"/>
          <a:ext cx="123825" cy="123825"/>
        </a:xfrm>
        <a:prstGeom prst="rect">
          <a:avLst/>
        </a:prstGeom>
        <a:noFill/>
        <a:ln w="9525" cmpd="sng">
          <a:noFill/>
        </a:ln>
      </xdr:spPr>
    </xdr:pic>
    <xdr:clientData/>
  </xdr:twoCellAnchor>
  <xdr:twoCellAnchor editAs="oneCell">
    <xdr:from>
      <xdr:col>2</xdr:col>
      <xdr:colOff>0</xdr:colOff>
      <xdr:row>14</xdr:row>
      <xdr:rowOff>0</xdr:rowOff>
    </xdr:from>
    <xdr:to>
      <xdr:col>2</xdr:col>
      <xdr:colOff>123825</xdr:colOff>
      <xdr:row>14</xdr:row>
      <xdr:rowOff>123825</xdr:rowOff>
    </xdr:to>
    <xdr:pic macro="[11]!DesignIconClicked">
      <xdr:nvPicPr>
        <xdr:cNvPr id="5" name="BExQEGJP61DL2NZY6LMBHBZ0J5YT" descr="D6ZNRZJ7EX4GZT9RO8LE0C905" hidden="1"/>
        <xdr:cNvPicPr preferRelativeResize="1">
          <a:picLocks noChangeAspect="1"/>
        </xdr:cNvPicPr>
      </xdr:nvPicPr>
      <xdr:blipFill>
        <a:blip r:embed="rId1"/>
        <a:stretch>
          <a:fillRect/>
        </a:stretch>
      </xdr:blipFill>
      <xdr:spPr>
        <a:xfrm>
          <a:off x="2905125" y="3419475"/>
          <a:ext cx="123825" cy="123825"/>
        </a:xfrm>
        <a:prstGeom prst="rect">
          <a:avLst/>
        </a:prstGeom>
        <a:noFill/>
        <a:ln w="9525" cmpd="sng">
          <a:noFill/>
        </a:ln>
      </xdr:spPr>
    </xdr:pic>
    <xdr:clientData/>
  </xdr:twoCellAnchor>
  <xdr:twoCellAnchor editAs="oneCell">
    <xdr:from>
      <xdr:col>2</xdr:col>
      <xdr:colOff>0</xdr:colOff>
      <xdr:row>16</xdr:row>
      <xdr:rowOff>9525</xdr:rowOff>
    </xdr:from>
    <xdr:to>
      <xdr:col>2</xdr:col>
      <xdr:colOff>123825</xdr:colOff>
      <xdr:row>16</xdr:row>
      <xdr:rowOff>133350</xdr:rowOff>
    </xdr:to>
    <xdr:pic macro="[11]!DesignIconClicked">
      <xdr:nvPicPr>
        <xdr:cNvPr id="6" name="BExZXVFJ4DY4I24AARDT4AMP6EN1" descr="TXSMH2MTH86CYKA26740RQPUC" hidden="1"/>
        <xdr:cNvPicPr preferRelativeResize="1">
          <a:picLocks noChangeAspect="1"/>
        </xdr:cNvPicPr>
      </xdr:nvPicPr>
      <xdr:blipFill>
        <a:blip r:embed="rId1"/>
        <a:stretch>
          <a:fillRect/>
        </a:stretch>
      </xdr:blipFill>
      <xdr:spPr>
        <a:xfrm>
          <a:off x="2905125" y="3990975"/>
          <a:ext cx="123825" cy="123825"/>
        </a:xfrm>
        <a:prstGeom prst="rect">
          <a:avLst/>
        </a:prstGeom>
        <a:noFill/>
        <a:ln w="9525" cmpd="sng">
          <a:noFill/>
        </a:ln>
      </xdr:spPr>
    </xdr:pic>
    <xdr:clientData/>
  </xdr:twoCellAnchor>
  <xdr:twoCellAnchor editAs="oneCell">
    <xdr:from>
      <xdr:col>2</xdr:col>
      <xdr:colOff>0</xdr:colOff>
      <xdr:row>17</xdr:row>
      <xdr:rowOff>0</xdr:rowOff>
    </xdr:from>
    <xdr:to>
      <xdr:col>2</xdr:col>
      <xdr:colOff>123825</xdr:colOff>
      <xdr:row>17</xdr:row>
      <xdr:rowOff>123825</xdr:rowOff>
    </xdr:to>
    <xdr:pic macro="[11]!DesignIconClicked">
      <xdr:nvPicPr>
        <xdr:cNvPr id="7" name="BExS343F8GCKP6HTF9Y97L133DX8" descr="ZRF0KB1IYQSNV63CTXT25G67G" hidden="1"/>
        <xdr:cNvPicPr preferRelativeResize="1">
          <a:picLocks noChangeAspect="1"/>
        </xdr:cNvPicPr>
      </xdr:nvPicPr>
      <xdr:blipFill>
        <a:blip r:embed="rId1"/>
        <a:stretch>
          <a:fillRect/>
        </a:stretch>
      </xdr:blipFill>
      <xdr:spPr>
        <a:xfrm>
          <a:off x="2905125" y="4219575"/>
          <a:ext cx="123825" cy="123825"/>
        </a:xfrm>
        <a:prstGeom prst="rect">
          <a:avLst/>
        </a:prstGeom>
        <a:noFill/>
        <a:ln w="9525" cmpd="sng">
          <a:noFill/>
        </a:ln>
      </xdr:spPr>
    </xdr:pic>
    <xdr:clientData/>
  </xdr:twoCellAnchor>
  <xdr:twoCellAnchor editAs="oneCell">
    <xdr:from>
      <xdr:col>2</xdr:col>
      <xdr:colOff>0</xdr:colOff>
      <xdr:row>18</xdr:row>
      <xdr:rowOff>0</xdr:rowOff>
    </xdr:from>
    <xdr:to>
      <xdr:col>2</xdr:col>
      <xdr:colOff>123825</xdr:colOff>
      <xdr:row>18</xdr:row>
      <xdr:rowOff>123825</xdr:rowOff>
    </xdr:to>
    <xdr:pic macro="[11]!DesignIconClicked">
      <xdr:nvPicPr>
        <xdr:cNvPr id="8" name="BExU65O9OE4B4MQ2A3OYH13M8BZJ" descr="3INNIMMPDBB0JF37L81M6ID21" hidden="1"/>
        <xdr:cNvPicPr preferRelativeResize="1">
          <a:picLocks noChangeAspect="1"/>
        </xdr:cNvPicPr>
      </xdr:nvPicPr>
      <xdr:blipFill>
        <a:blip r:embed="rId1"/>
        <a:stretch>
          <a:fillRect/>
        </a:stretch>
      </xdr:blipFill>
      <xdr:spPr>
        <a:xfrm>
          <a:off x="2905125" y="4457700"/>
          <a:ext cx="123825" cy="123825"/>
        </a:xfrm>
        <a:prstGeom prst="rect">
          <a:avLst/>
        </a:prstGeom>
        <a:noFill/>
        <a:ln w="9525" cmpd="sng">
          <a:noFill/>
        </a:ln>
      </xdr:spPr>
    </xdr:pic>
    <xdr:clientData/>
  </xdr:twoCellAnchor>
  <xdr:twoCellAnchor editAs="oneCell">
    <xdr:from>
      <xdr:col>2</xdr:col>
      <xdr:colOff>0</xdr:colOff>
      <xdr:row>19</xdr:row>
      <xdr:rowOff>0</xdr:rowOff>
    </xdr:from>
    <xdr:to>
      <xdr:col>2</xdr:col>
      <xdr:colOff>123825</xdr:colOff>
      <xdr:row>19</xdr:row>
      <xdr:rowOff>123825</xdr:rowOff>
    </xdr:to>
    <xdr:pic macro="[11]!DesignIconClicked">
      <xdr:nvPicPr>
        <xdr:cNvPr id="9" name="BEx1X6AMHV6ZK3UJB2BXIJTJHYJU" descr="OALR4L95ELQLZ1Y1LETHM1CS9" hidden="1"/>
        <xdr:cNvPicPr preferRelativeResize="1">
          <a:picLocks noChangeAspect="1"/>
        </xdr:cNvPicPr>
      </xdr:nvPicPr>
      <xdr:blipFill>
        <a:blip r:embed="rId2"/>
        <a:stretch>
          <a:fillRect/>
        </a:stretch>
      </xdr:blipFill>
      <xdr:spPr>
        <a:xfrm>
          <a:off x="2905125" y="4695825"/>
          <a:ext cx="123825" cy="123825"/>
        </a:xfrm>
        <a:prstGeom prst="rect">
          <a:avLst/>
        </a:prstGeom>
        <a:noFill/>
        <a:ln w="9525" cmpd="sng">
          <a:noFill/>
        </a:ln>
      </xdr:spPr>
    </xdr:pic>
    <xdr:clientData/>
  </xdr:twoCellAnchor>
  <xdr:twoCellAnchor editAs="oneCell">
    <xdr:from>
      <xdr:col>2</xdr:col>
      <xdr:colOff>0</xdr:colOff>
      <xdr:row>19</xdr:row>
      <xdr:rowOff>0</xdr:rowOff>
    </xdr:from>
    <xdr:to>
      <xdr:col>2</xdr:col>
      <xdr:colOff>123825</xdr:colOff>
      <xdr:row>19</xdr:row>
      <xdr:rowOff>123825</xdr:rowOff>
    </xdr:to>
    <xdr:pic macro="[11]!DesignIconClicked">
      <xdr:nvPicPr>
        <xdr:cNvPr id="10" name="BExOCUIOFQWUGTBU5ESTW3EYEP5C" descr="9BNF49V0R6VVYPHEVMJ3ABDQZ" hidden="1"/>
        <xdr:cNvPicPr preferRelativeResize="1">
          <a:picLocks noChangeAspect="1"/>
        </xdr:cNvPicPr>
      </xdr:nvPicPr>
      <xdr:blipFill>
        <a:blip r:embed="rId1"/>
        <a:stretch>
          <a:fillRect/>
        </a:stretch>
      </xdr:blipFill>
      <xdr:spPr>
        <a:xfrm>
          <a:off x="2905125" y="4695825"/>
          <a:ext cx="123825" cy="123825"/>
        </a:xfrm>
        <a:prstGeom prst="rect">
          <a:avLst/>
        </a:prstGeom>
        <a:noFill/>
        <a:ln w="9525" cmpd="sng">
          <a:noFill/>
        </a:ln>
      </xdr:spPr>
    </xdr:pic>
    <xdr:clientData/>
  </xdr:twoCellAnchor>
  <xdr:twoCellAnchor editAs="oneCell">
    <xdr:from>
      <xdr:col>2</xdr:col>
      <xdr:colOff>0</xdr:colOff>
      <xdr:row>21</xdr:row>
      <xdr:rowOff>0</xdr:rowOff>
    </xdr:from>
    <xdr:to>
      <xdr:col>2</xdr:col>
      <xdr:colOff>123825</xdr:colOff>
      <xdr:row>21</xdr:row>
      <xdr:rowOff>123825</xdr:rowOff>
    </xdr:to>
    <xdr:pic macro="[11]!DesignIconClicked">
      <xdr:nvPicPr>
        <xdr:cNvPr id="11" name="BExBDP6HNAAJUM39SE5G2C8BKNRQ" descr="1TM64TL2QIMYV7WYSV2VLGXY4" hidden="1"/>
        <xdr:cNvPicPr preferRelativeResize="1">
          <a:picLocks noChangeAspect="1"/>
        </xdr:cNvPicPr>
      </xdr:nvPicPr>
      <xdr:blipFill>
        <a:blip r:embed="rId1"/>
        <a:stretch>
          <a:fillRect/>
        </a:stretch>
      </xdr:blipFill>
      <xdr:spPr>
        <a:xfrm>
          <a:off x="2905125" y="5210175"/>
          <a:ext cx="123825" cy="123825"/>
        </a:xfrm>
        <a:prstGeom prst="rect">
          <a:avLst/>
        </a:prstGeom>
        <a:noFill/>
        <a:ln w="9525" cmpd="sng">
          <a:noFill/>
        </a:ln>
      </xdr:spPr>
    </xdr:pic>
    <xdr:clientData/>
  </xdr:twoCellAnchor>
  <xdr:twoCellAnchor editAs="oneCell">
    <xdr:from>
      <xdr:col>2</xdr:col>
      <xdr:colOff>0</xdr:colOff>
      <xdr:row>23</xdr:row>
      <xdr:rowOff>0</xdr:rowOff>
    </xdr:from>
    <xdr:to>
      <xdr:col>2</xdr:col>
      <xdr:colOff>123825</xdr:colOff>
      <xdr:row>23</xdr:row>
      <xdr:rowOff>123825</xdr:rowOff>
    </xdr:to>
    <xdr:pic macro="[11]!DesignIconClicked">
      <xdr:nvPicPr>
        <xdr:cNvPr id="12" name="BExS8T38WLC2R738ZC7BDJQAKJAJ" descr="MRI962L5PB0E0YWXCIBN82VJH" hidden="1"/>
        <xdr:cNvPicPr preferRelativeResize="1">
          <a:picLocks noChangeAspect="1"/>
        </xdr:cNvPicPr>
      </xdr:nvPicPr>
      <xdr:blipFill>
        <a:blip r:embed="rId1"/>
        <a:stretch>
          <a:fillRect/>
        </a:stretch>
      </xdr:blipFill>
      <xdr:spPr>
        <a:xfrm>
          <a:off x="2905125" y="5772150"/>
          <a:ext cx="123825" cy="123825"/>
        </a:xfrm>
        <a:prstGeom prst="rect">
          <a:avLst/>
        </a:prstGeom>
        <a:noFill/>
        <a:ln w="9525" cmpd="sng">
          <a:noFill/>
        </a:ln>
      </xdr:spPr>
    </xdr:pic>
    <xdr:clientData/>
  </xdr:twoCellAnchor>
  <xdr:twoCellAnchor editAs="oneCell">
    <xdr:from>
      <xdr:col>2</xdr:col>
      <xdr:colOff>0</xdr:colOff>
      <xdr:row>23</xdr:row>
      <xdr:rowOff>0</xdr:rowOff>
    </xdr:from>
    <xdr:to>
      <xdr:col>2</xdr:col>
      <xdr:colOff>123825</xdr:colOff>
      <xdr:row>23</xdr:row>
      <xdr:rowOff>123825</xdr:rowOff>
    </xdr:to>
    <xdr:pic macro="[11]!DesignIconClicked">
      <xdr:nvPicPr>
        <xdr:cNvPr id="13" name="BExOPRCR0UW7TKXSV5WDTL348FGL" descr="S9JM17GP1802LHN4GT14BJYIC" hidden="1"/>
        <xdr:cNvPicPr preferRelativeResize="1">
          <a:picLocks noChangeAspect="1"/>
        </xdr:cNvPicPr>
      </xdr:nvPicPr>
      <xdr:blipFill>
        <a:blip r:embed="rId1"/>
        <a:stretch>
          <a:fillRect/>
        </a:stretch>
      </xdr:blipFill>
      <xdr:spPr>
        <a:xfrm>
          <a:off x="2905125" y="5772150"/>
          <a:ext cx="123825" cy="123825"/>
        </a:xfrm>
        <a:prstGeom prst="rect">
          <a:avLst/>
        </a:prstGeom>
        <a:noFill/>
        <a:ln w="9525" cmpd="sng">
          <a:noFill/>
        </a:ln>
      </xdr:spPr>
    </xdr:pic>
    <xdr:clientData/>
  </xdr:twoCellAnchor>
  <xdr:twoCellAnchor editAs="oneCell">
    <xdr:from>
      <xdr:col>2</xdr:col>
      <xdr:colOff>0</xdr:colOff>
      <xdr:row>25</xdr:row>
      <xdr:rowOff>0</xdr:rowOff>
    </xdr:from>
    <xdr:to>
      <xdr:col>2</xdr:col>
      <xdr:colOff>123825</xdr:colOff>
      <xdr:row>25</xdr:row>
      <xdr:rowOff>123825</xdr:rowOff>
    </xdr:to>
    <xdr:pic macro="[11]!DesignIconClicked">
      <xdr:nvPicPr>
        <xdr:cNvPr id="14" name="BExZMRC09W87CY4B73NPZMNH21AH" descr="78CUMI0OVLYJRSDRQ3V2YX812" hidden="1"/>
        <xdr:cNvPicPr preferRelativeResize="1">
          <a:picLocks noChangeAspect="1"/>
        </xdr:cNvPicPr>
      </xdr:nvPicPr>
      <xdr:blipFill>
        <a:blip r:embed="rId1"/>
        <a:stretch>
          <a:fillRect/>
        </a:stretch>
      </xdr:blipFill>
      <xdr:spPr>
        <a:xfrm>
          <a:off x="2905125" y="6334125"/>
          <a:ext cx="123825" cy="123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11</xdr:row>
      <xdr:rowOff>0</xdr:rowOff>
    </xdr:from>
    <xdr:to>
      <xdr:col>2</xdr:col>
      <xdr:colOff>123825</xdr:colOff>
      <xdr:row>11</xdr:row>
      <xdr:rowOff>123825</xdr:rowOff>
    </xdr:to>
    <xdr:pic macro="[11]!DesignIconClicked">
      <xdr:nvPicPr>
        <xdr:cNvPr id="1" name="BExTY1BCS6HZIF6HI5491FGHDVAE" descr="MJ6976KI2UH1IE8M227DUYXMJ" hidden="1"/>
        <xdr:cNvPicPr preferRelativeResize="1">
          <a:picLocks noChangeAspect="1"/>
        </xdr:cNvPicPr>
      </xdr:nvPicPr>
      <xdr:blipFill>
        <a:blip r:embed="rId1"/>
        <a:stretch>
          <a:fillRect/>
        </a:stretch>
      </xdr:blipFill>
      <xdr:spPr>
        <a:xfrm>
          <a:off x="3009900" y="2657475"/>
          <a:ext cx="123825" cy="123825"/>
        </a:xfrm>
        <a:prstGeom prst="rect">
          <a:avLst/>
        </a:prstGeom>
        <a:noFill/>
        <a:ln w="9525" cmpd="sng">
          <a:noFill/>
        </a:ln>
      </xdr:spPr>
    </xdr:pic>
    <xdr:clientData/>
  </xdr:twoCellAnchor>
  <xdr:twoCellAnchor editAs="oneCell">
    <xdr:from>
      <xdr:col>2</xdr:col>
      <xdr:colOff>0</xdr:colOff>
      <xdr:row>12</xdr:row>
      <xdr:rowOff>0</xdr:rowOff>
    </xdr:from>
    <xdr:to>
      <xdr:col>2</xdr:col>
      <xdr:colOff>123825</xdr:colOff>
      <xdr:row>12</xdr:row>
      <xdr:rowOff>123825</xdr:rowOff>
    </xdr:to>
    <xdr:pic macro="[11]!DesignIconClicked">
      <xdr:nvPicPr>
        <xdr:cNvPr id="2" name="BExMF7LICJLPXSHM63A6EQ79YQKG" descr="U084VZL15IMB1OFRRAY6GVKAE" hidden="1"/>
        <xdr:cNvPicPr preferRelativeResize="1">
          <a:picLocks noChangeAspect="1"/>
        </xdr:cNvPicPr>
      </xdr:nvPicPr>
      <xdr:blipFill>
        <a:blip r:embed="rId1"/>
        <a:stretch>
          <a:fillRect/>
        </a:stretch>
      </xdr:blipFill>
      <xdr:spPr>
        <a:xfrm>
          <a:off x="3009900" y="2895600"/>
          <a:ext cx="123825" cy="123825"/>
        </a:xfrm>
        <a:prstGeom prst="rect">
          <a:avLst/>
        </a:prstGeom>
        <a:noFill/>
        <a:ln w="9525" cmpd="sng">
          <a:noFill/>
        </a:ln>
      </xdr:spPr>
    </xdr:pic>
    <xdr:clientData/>
  </xdr:twoCellAnchor>
  <xdr:twoCellAnchor editAs="oneCell">
    <xdr:from>
      <xdr:col>2</xdr:col>
      <xdr:colOff>0</xdr:colOff>
      <xdr:row>13</xdr:row>
      <xdr:rowOff>0</xdr:rowOff>
    </xdr:from>
    <xdr:to>
      <xdr:col>2</xdr:col>
      <xdr:colOff>123825</xdr:colOff>
      <xdr:row>13</xdr:row>
      <xdr:rowOff>123825</xdr:rowOff>
    </xdr:to>
    <xdr:pic macro="[11]!DesignIconClicked">
      <xdr:nvPicPr>
        <xdr:cNvPr id="3" name="BEx973S463FCQVJ7QDFBUIU0WJ3F" descr="ZQTVYL8DCSADVT0QMRXFLU0TR" hidden="1"/>
        <xdr:cNvPicPr preferRelativeResize="1">
          <a:picLocks noChangeAspect="1"/>
        </xdr:cNvPicPr>
      </xdr:nvPicPr>
      <xdr:blipFill>
        <a:blip r:embed="rId2"/>
        <a:stretch>
          <a:fillRect/>
        </a:stretch>
      </xdr:blipFill>
      <xdr:spPr>
        <a:xfrm>
          <a:off x="3009900" y="3181350"/>
          <a:ext cx="123825" cy="123825"/>
        </a:xfrm>
        <a:prstGeom prst="rect">
          <a:avLst/>
        </a:prstGeom>
        <a:noFill/>
        <a:ln w="9525" cmpd="sng">
          <a:noFill/>
        </a:ln>
      </xdr:spPr>
    </xdr:pic>
    <xdr:clientData/>
  </xdr:twoCellAnchor>
  <xdr:twoCellAnchor editAs="oneCell">
    <xdr:from>
      <xdr:col>2</xdr:col>
      <xdr:colOff>0</xdr:colOff>
      <xdr:row>13</xdr:row>
      <xdr:rowOff>0</xdr:rowOff>
    </xdr:from>
    <xdr:to>
      <xdr:col>2</xdr:col>
      <xdr:colOff>123825</xdr:colOff>
      <xdr:row>13</xdr:row>
      <xdr:rowOff>123825</xdr:rowOff>
    </xdr:to>
    <xdr:pic macro="[11]!DesignIconClicked">
      <xdr:nvPicPr>
        <xdr:cNvPr id="4" name="BEx5OESAY2W8SEGI3TSB65EHJ04B" descr="9CN2Y88X8WYV1HWZG1QILY9BK" hidden="1"/>
        <xdr:cNvPicPr preferRelativeResize="1">
          <a:picLocks noChangeAspect="1"/>
        </xdr:cNvPicPr>
      </xdr:nvPicPr>
      <xdr:blipFill>
        <a:blip r:embed="rId1"/>
        <a:stretch>
          <a:fillRect/>
        </a:stretch>
      </xdr:blipFill>
      <xdr:spPr>
        <a:xfrm>
          <a:off x="3009900" y="3181350"/>
          <a:ext cx="123825" cy="123825"/>
        </a:xfrm>
        <a:prstGeom prst="rect">
          <a:avLst/>
        </a:prstGeom>
        <a:noFill/>
        <a:ln w="9525" cmpd="sng">
          <a:noFill/>
        </a:ln>
      </xdr:spPr>
    </xdr:pic>
    <xdr:clientData/>
  </xdr:twoCellAnchor>
  <xdr:twoCellAnchor editAs="oneCell">
    <xdr:from>
      <xdr:col>2</xdr:col>
      <xdr:colOff>0</xdr:colOff>
      <xdr:row>14</xdr:row>
      <xdr:rowOff>0</xdr:rowOff>
    </xdr:from>
    <xdr:to>
      <xdr:col>2</xdr:col>
      <xdr:colOff>123825</xdr:colOff>
      <xdr:row>14</xdr:row>
      <xdr:rowOff>123825</xdr:rowOff>
    </xdr:to>
    <xdr:pic macro="[11]!DesignIconClicked">
      <xdr:nvPicPr>
        <xdr:cNvPr id="5" name="BExQEGJP61DL2NZY6LMBHBZ0J5YT" descr="D6ZNRZJ7EX4GZT9RO8LE0C905" hidden="1"/>
        <xdr:cNvPicPr preferRelativeResize="1">
          <a:picLocks noChangeAspect="1"/>
        </xdr:cNvPicPr>
      </xdr:nvPicPr>
      <xdr:blipFill>
        <a:blip r:embed="rId1"/>
        <a:stretch>
          <a:fillRect/>
        </a:stretch>
      </xdr:blipFill>
      <xdr:spPr>
        <a:xfrm>
          <a:off x="3009900" y="3419475"/>
          <a:ext cx="123825" cy="123825"/>
        </a:xfrm>
        <a:prstGeom prst="rect">
          <a:avLst/>
        </a:prstGeom>
        <a:noFill/>
        <a:ln w="9525" cmpd="sng">
          <a:noFill/>
        </a:ln>
      </xdr:spPr>
    </xdr:pic>
    <xdr:clientData/>
  </xdr:twoCellAnchor>
  <xdr:twoCellAnchor editAs="oneCell">
    <xdr:from>
      <xdr:col>2</xdr:col>
      <xdr:colOff>0</xdr:colOff>
      <xdr:row>16</xdr:row>
      <xdr:rowOff>9525</xdr:rowOff>
    </xdr:from>
    <xdr:to>
      <xdr:col>2</xdr:col>
      <xdr:colOff>123825</xdr:colOff>
      <xdr:row>16</xdr:row>
      <xdr:rowOff>133350</xdr:rowOff>
    </xdr:to>
    <xdr:pic macro="[11]!DesignIconClicked">
      <xdr:nvPicPr>
        <xdr:cNvPr id="6" name="BExZXVFJ4DY4I24AARDT4AMP6EN1" descr="TXSMH2MTH86CYKA26740RQPUC" hidden="1"/>
        <xdr:cNvPicPr preferRelativeResize="1">
          <a:picLocks noChangeAspect="1"/>
        </xdr:cNvPicPr>
      </xdr:nvPicPr>
      <xdr:blipFill>
        <a:blip r:embed="rId1"/>
        <a:stretch>
          <a:fillRect/>
        </a:stretch>
      </xdr:blipFill>
      <xdr:spPr>
        <a:xfrm>
          <a:off x="3009900" y="3952875"/>
          <a:ext cx="123825" cy="123825"/>
        </a:xfrm>
        <a:prstGeom prst="rect">
          <a:avLst/>
        </a:prstGeom>
        <a:noFill/>
        <a:ln w="9525" cmpd="sng">
          <a:noFill/>
        </a:ln>
      </xdr:spPr>
    </xdr:pic>
    <xdr:clientData/>
  </xdr:twoCellAnchor>
  <xdr:twoCellAnchor editAs="oneCell">
    <xdr:from>
      <xdr:col>2</xdr:col>
      <xdr:colOff>0</xdr:colOff>
      <xdr:row>17</xdr:row>
      <xdr:rowOff>0</xdr:rowOff>
    </xdr:from>
    <xdr:to>
      <xdr:col>2</xdr:col>
      <xdr:colOff>123825</xdr:colOff>
      <xdr:row>17</xdr:row>
      <xdr:rowOff>123825</xdr:rowOff>
    </xdr:to>
    <xdr:pic macro="[11]!DesignIconClicked">
      <xdr:nvPicPr>
        <xdr:cNvPr id="7" name="BExS343F8GCKP6HTF9Y97L133DX8" descr="ZRF0KB1IYQSNV63CTXT25G67G" hidden="1"/>
        <xdr:cNvPicPr preferRelativeResize="1">
          <a:picLocks noChangeAspect="1"/>
        </xdr:cNvPicPr>
      </xdr:nvPicPr>
      <xdr:blipFill>
        <a:blip r:embed="rId1"/>
        <a:stretch>
          <a:fillRect/>
        </a:stretch>
      </xdr:blipFill>
      <xdr:spPr>
        <a:xfrm>
          <a:off x="3009900" y="4181475"/>
          <a:ext cx="123825" cy="123825"/>
        </a:xfrm>
        <a:prstGeom prst="rect">
          <a:avLst/>
        </a:prstGeom>
        <a:noFill/>
        <a:ln w="9525" cmpd="sng">
          <a:noFill/>
        </a:ln>
      </xdr:spPr>
    </xdr:pic>
    <xdr:clientData/>
  </xdr:twoCellAnchor>
  <xdr:twoCellAnchor editAs="oneCell">
    <xdr:from>
      <xdr:col>2</xdr:col>
      <xdr:colOff>0</xdr:colOff>
      <xdr:row>18</xdr:row>
      <xdr:rowOff>0</xdr:rowOff>
    </xdr:from>
    <xdr:to>
      <xdr:col>2</xdr:col>
      <xdr:colOff>123825</xdr:colOff>
      <xdr:row>18</xdr:row>
      <xdr:rowOff>123825</xdr:rowOff>
    </xdr:to>
    <xdr:pic macro="[11]!DesignIconClicked">
      <xdr:nvPicPr>
        <xdr:cNvPr id="8" name="BExU65O9OE4B4MQ2A3OYH13M8BZJ" descr="3INNIMMPDBB0JF37L81M6ID21" hidden="1"/>
        <xdr:cNvPicPr preferRelativeResize="1">
          <a:picLocks noChangeAspect="1"/>
        </xdr:cNvPicPr>
      </xdr:nvPicPr>
      <xdr:blipFill>
        <a:blip r:embed="rId1"/>
        <a:stretch>
          <a:fillRect/>
        </a:stretch>
      </xdr:blipFill>
      <xdr:spPr>
        <a:xfrm>
          <a:off x="3009900" y="4419600"/>
          <a:ext cx="123825" cy="123825"/>
        </a:xfrm>
        <a:prstGeom prst="rect">
          <a:avLst/>
        </a:prstGeom>
        <a:noFill/>
        <a:ln w="9525" cmpd="sng">
          <a:noFill/>
        </a:ln>
      </xdr:spPr>
    </xdr:pic>
    <xdr:clientData/>
  </xdr:twoCellAnchor>
  <xdr:twoCellAnchor editAs="oneCell">
    <xdr:from>
      <xdr:col>2</xdr:col>
      <xdr:colOff>0</xdr:colOff>
      <xdr:row>19</xdr:row>
      <xdr:rowOff>0</xdr:rowOff>
    </xdr:from>
    <xdr:to>
      <xdr:col>2</xdr:col>
      <xdr:colOff>123825</xdr:colOff>
      <xdr:row>19</xdr:row>
      <xdr:rowOff>123825</xdr:rowOff>
    </xdr:to>
    <xdr:pic macro="[11]!DesignIconClicked">
      <xdr:nvPicPr>
        <xdr:cNvPr id="9" name="BEx1X6AMHV6ZK3UJB2BXIJTJHYJU" descr="OALR4L95ELQLZ1Y1LETHM1CS9" hidden="1"/>
        <xdr:cNvPicPr preferRelativeResize="1">
          <a:picLocks noChangeAspect="1"/>
        </xdr:cNvPicPr>
      </xdr:nvPicPr>
      <xdr:blipFill>
        <a:blip r:embed="rId2"/>
        <a:stretch>
          <a:fillRect/>
        </a:stretch>
      </xdr:blipFill>
      <xdr:spPr>
        <a:xfrm>
          <a:off x="3009900" y="4657725"/>
          <a:ext cx="123825" cy="123825"/>
        </a:xfrm>
        <a:prstGeom prst="rect">
          <a:avLst/>
        </a:prstGeom>
        <a:noFill/>
        <a:ln w="9525" cmpd="sng">
          <a:noFill/>
        </a:ln>
      </xdr:spPr>
    </xdr:pic>
    <xdr:clientData/>
  </xdr:twoCellAnchor>
  <xdr:twoCellAnchor editAs="oneCell">
    <xdr:from>
      <xdr:col>2</xdr:col>
      <xdr:colOff>0</xdr:colOff>
      <xdr:row>19</xdr:row>
      <xdr:rowOff>0</xdr:rowOff>
    </xdr:from>
    <xdr:to>
      <xdr:col>2</xdr:col>
      <xdr:colOff>123825</xdr:colOff>
      <xdr:row>19</xdr:row>
      <xdr:rowOff>123825</xdr:rowOff>
    </xdr:to>
    <xdr:pic macro="[11]!DesignIconClicked">
      <xdr:nvPicPr>
        <xdr:cNvPr id="10" name="BExOCUIOFQWUGTBU5ESTW3EYEP5C" descr="9BNF49V0R6VVYPHEVMJ3ABDQZ" hidden="1"/>
        <xdr:cNvPicPr preferRelativeResize="1">
          <a:picLocks noChangeAspect="1"/>
        </xdr:cNvPicPr>
      </xdr:nvPicPr>
      <xdr:blipFill>
        <a:blip r:embed="rId1"/>
        <a:stretch>
          <a:fillRect/>
        </a:stretch>
      </xdr:blipFill>
      <xdr:spPr>
        <a:xfrm>
          <a:off x="3009900" y="4657725"/>
          <a:ext cx="123825" cy="123825"/>
        </a:xfrm>
        <a:prstGeom prst="rect">
          <a:avLst/>
        </a:prstGeom>
        <a:noFill/>
        <a:ln w="9525" cmpd="sng">
          <a:noFill/>
        </a:ln>
      </xdr:spPr>
    </xdr:pic>
    <xdr:clientData/>
  </xdr:twoCellAnchor>
  <xdr:twoCellAnchor editAs="oneCell">
    <xdr:from>
      <xdr:col>2</xdr:col>
      <xdr:colOff>0</xdr:colOff>
      <xdr:row>21</xdr:row>
      <xdr:rowOff>0</xdr:rowOff>
    </xdr:from>
    <xdr:to>
      <xdr:col>2</xdr:col>
      <xdr:colOff>123825</xdr:colOff>
      <xdr:row>21</xdr:row>
      <xdr:rowOff>123825</xdr:rowOff>
    </xdr:to>
    <xdr:pic macro="[11]!DesignIconClicked">
      <xdr:nvPicPr>
        <xdr:cNvPr id="11" name="BExBDP6HNAAJUM39SE5G2C8BKNRQ" descr="1TM64TL2QIMYV7WYSV2VLGXY4" hidden="1"/>
        <xdr:cNvPicPr preferRelativeResize="1">
          <a:picLocks noChangeAspect="1"/>
        </xdr:cNvPicPr>
      </xdr:nvPicPr>
      <xdr:blipFill>
        <a:blip r:embed="rId1"/>
        <a:stretch>
          <a:fillRect/>
        </a:stretch>
      </xdr:blipFill>
      <xdr:spPr>
        <a:xfrm>
          <a:off x="3009900" y="5133975"/>
          <a:ext cx="123825" cy="123825"/>
        </a:xfrm>
        <a:prstGeom prst="rect">
          <a:avLst/>
        </a:prstGeom>
        <a:noFill/>
        <a:ln w="9525" cmpd="sng">
          <a:noFill/>
        </a:ln>
      </xdr:spPr>
    </xdr:pic>
    <xdr:clientData/>
  </xdr:twoCellAnchor>
  <xdr:twoCellAnchor editAs="oneCell">
    <xdr:from>
      <xdr:col>2</xdr:col>
      <xdr:colOff>0</xdr:colOff>
      <xdr:row>23</xdr:row>
      <xdr:rowOff>0</xdr:rowOff>
    </xdr:from>
    <xdr:to>
      <xdr:col>2</xdr:col>
      <xdr:colOff>123825</xdr:colOff>
      <xdr:row>23</xdr:row>
      <xdr:rowOff>123825</xdr:rowOff>
    </xdr:to>
    <xdr:pic macro="[11]!DesignIconClicked">
      <xdr:nvPicPr>
        <xdr:cNvPr id="12" name="BExS8T38WLC2R738ZC7BDJQAKJAJ" descr="MRI962L5PB0E0YWXCIBN82VJH" hidden="1"/>
        <xdr:cNvPicPr preferRelativeResize="1">
          <a:picLocks noChangeAspect="1"/>
        </xdr:cNvPicPr>
      </xdr:nvPicPr>
      <xdr:blipFill>
        <a:blip r:embed="rId1"/>
        <a:stretch>
          <a:fillRect/>
        </a:stretch>
      </xdr:blipFill>
      <xdr:spPr>
        <a:xfrm>
          <a:off x="3009900" y="5610225"/>
          <a:ext cx="123825" cy="123825"/>
        </a:xfrm>
        <a:prstGeom prst="rect">
          <a:avLst/>
        </a:prstGeom>
        <a:noFill/>
        <a:ln w="9525" cmpd="sng">
          <a:noFill/>
        </a:ln>
      </xdr:spPr>
    </xdr:pic>
    <xdr:clientData/>
  </xdr:twoCellAnchor>
  <xdr:twoCellAnchor editAs="oneCell">
    <xdr:from>
      <xdr:col>2</xdr:col>
      <xdr:colOff>0</xdr:colOff>
      <xdr:row>23</xdr:row>
      <xdr:rowOff>0</xdr:rowOff>
    </xdr:from>
    <xdr:to>
      <xdr:col>2</xdr:col>
      <xdr:colOff>123825</xdr:colOff>
      <xdr:row>23</xdr:row>
      <xdr:rowOff>123825</xdr:rowOff>
    </xdr:to>
    <xdr:pic macro="[11]!DesignIconClicked">
      <xdr:nvPicPr>
        <xdr:cNvPr id="13" name="BExOPRCR0UW7TKXSV5WDTL348FGL" descr="S9JM17GP1802LHN4GT14BJYIC" hidden="1"/>
        <xdr:cNvPicPr preferRelativeResize="1">
          <a:picLocks noChangeAspect="1"/>
        </xdr:cNvPicPr>
      </xdr:nvPicPr>
      <xdr:blipFill>
        <a:blip r:embed="rId1"/>
        <a:stretch>
          <a:fillRect/>
        </a:stretch>
      </xdr:blipFill>
      <xdr:spPr>
        <a:xfrm>
          <a:off x="3009900" y="5610225"/>
          <a:ext cx="123825" cy="123825"/>
        </a:xfrm>
        <a:prstGeom prst="rect">
          <a:avLst/>
        </a:prstGeom>
        <a:noFill/>
        <a:ln w="9525" cmpd="sng">
          <a:noFill/>
        </a:ln>
      </xdr:spPr>
    </xdr:pic>
    <xdr:clientData/>
  </xdr:twoCellAnchor>
  <xdr:twoCellAnchor editAs="oneCell">
    <xdr:from>
      <xdr:col>2</xdr:col>
      <xdr:colOff>0</xdr:colOff>
      <xdr:row>25</xdr:row>
      <xdr:rowOff>0</xdr:rowOff>
    </xdr:from>
    <xdr:to>
      <xdr:col>2</xdr:col>
      <xdr:colOff>123825</xdr:colOff>
      <xdr:row>25</xdr:row>
      <xdr:rowOff>123825</xdr:rowOff>
    </xdr:to>
    <xdr:pic macro="[11]!DesignIconClicked">
      <xdr:nvPicPr>
        <xdr:cNvPr id="14" name="BExZMRC09W87CY4B73NPZMNH21AH" descr="78CUMI0OVLYJRSDRQ3V2YX812" hidden="1"/>
        <xdr:cNvPicPr preferRelativeResize="1">
          <a:picLocks noChangeAspect="1"/>
        </xdr:cNvPicPr>
      </xdr:nvPicPr>
      <xdr:blipFill>
        <a:blip r:embed="rId1"/>
        <a:stretch>
          <a:fillRect/>
        </a:stretch>
      </xdr:blipFill>
      <xdr:spPr>
        <a:xfrm>
          <a:off x="3009900" y="6134100"/>
          <a:ext cx="123825" cy="123825"/>
        </a:xfrm>
        <a:prstGeom prst="rect">
          <a:avLst/>
        </a:prstGeom>
        <a:noFill/>
        <a:ln w="9525" cmpd="sng">
          <a:noFill/>
        </a:ln>
      </xdr:spPr>
    </xdr:pic>
    <xdr:clientData/>
  </xdr:twoCellAnchor>
  <xdr:twoCellAnchor editAs="oneCell">
    <xdr:from>
      <xdr:col>2</xdr:col>
      <xdr:colOff>0</xdr:colOff>
      <xdr:row>11</xdr:row>
      <xdr:rowOff>0</xdr:rowOff>
    </xdr:from>
    <xdr:to>
      <xdr:col>2</xdr:col>
      <xdr:colOff>123825</xdr:colOff>
      <xdr:row>11</xdr:row>
      <xdr:rowOff>123825</xdr:rowOff>
    </xdr:to>
    <xdr:pic macro="[11]!DesignIconClicked">
      <xdr:nvPicPr>
        <xdr:cNvPr id="15" name="BExTY1BCS6HZIF6HI5491FGHDVAE" descr="MJ6976KI2UH1IE8M227DUYXMJ" hidden="1"/>
        <xdr:cNvPicPr preferRelativeResize="1">
          <a:picLocks noChangeAspect="1"/>
        </xdr:cNvPicPr>
      </xdr:nvPicPr>
      <xdr:blipFill>
        <a:blip r:embed="rId1"/>
        <a:stretch>
          <a:fillRect/>
        </a:stretch>
      </xdr:blipFill>
      <xdr:spPr>
        <a:xfrm>
          <a:off x="3009900" y="2657475"/>
          <a:ext cx="123825" cy="123825"/>
        </a:xfrm>
        <a:prstGeom prst="rect">
          <a:avLst/>
        </a:prstGeom>
        <a:noFill/>
        <a:ln w="9525" cmpd="sng">
          <a:noFill/>
        </a:ln>
      </xdr:spPr>
    </xdr:pic>
    <xdr:clientData/>
  </xdr:twoCellAnchor>
  <xdr:twoCellAnchor editAs="oneCell">
    <xdr:from>
      <xdr:col>2</xdr:col>
      <xdr:colOff>0</xdr:colOff>
      <xdr:row>12</xdr:row>
      <xdr:rowOff>0</xdr:rowOff>
    </xdr:from>
    <xdr:to>
      <xdr:col>2</xdr:col>
      <xdr:colOff>123825</xdr:colOff>
      <xdr:row>12</xdr:row>
      <xdr:rowOff>123825</xdr:rowOff>
    </xdr:to>
    <xdr:pic macro="[11]!DesignIconClicked">
      <xdr:nvPicPr>
        <xdr:cNvPr id="16" name="BExMF7LICJLPXSHM63A6EQ79YQKG" descr="U084VZL15IMB1OFRRAY6GVKAE" hidden="1"/>
        <xdr:cNvPicPr preferRelativeResize="1">
          <a:picLocks noChangeAspect="1"/>
        </xdr:cNvPicPr>
      </xdr:nvPicPr>
      <xdr:blipFill>
        <a:blip r:embed="rId1"/>
        <a:stretch>
          <a:fillRect/>
        </a:stretch>
      </xdr:blipFill>
      <xdr:spPr>
        <a:xfrm>
          <a:off x="3009900" y="2895600"/>
          <a:ext cx="123825" cy="123825"/>
        </a:xfrm>
        <a:prstGeom prst="rect">
          <a:avLst/>
        </a:prstGeom>
        <a:noFill/>
        <a:ln w="9525" cmpd="sng">
          <a:noFill/>
        </a:ln>
      </xdr:spPr>
    </xdr:pic>
    <xdr:clientData/>
  </xdr:twoCellAnchor>
  <xdr:twoCellAnchor editAs="oneCell">
    <xdr:from>
      <xdr:col>2</xdr:col>
      <xdr:colOff>0</xdr:colOff>
      <xdr:row>13</xdr:row>
      <xdr:rowOff>0</xdr:rowOff>
    </xdr:from>
    <xdr:to>
      <xdr:col>2</xdr:col>
      <xdr:colOff>123825</xdr:colOff>
      <xdr:row>13</xdr:row>
      <xdr:rowOff>123825</xdr:rowOff>
    </xdr:to>
    <xdr:pic macro="[11]!DesignIconClicked">
      <xdr:nvPicPr>
        <xdr:cNvPr id="17" name="BEx973S463FCQVJ7QDFBUIU0WJ3F" descr="ZQTVYL8DCSADVT0QMRXFLU0TR" hidden="1"/>
        <xdr:cNvPicPr preferRelativeResize="1">
          <a:picLocks noChangeAspect="1"/>
        </xdr:cNvPicPr>
      </xdr:nvPicPr>
      <xdr:blipFill>
        <a:blip r:embed="rId2"/>
        <a:stretch>
          <a:fillRect/>
        </a:stretch>
      </xdr:blipFill>
      <xdr:spPr>
        <a:xfrm>
          <a:off x="3009900" y="3181350"/>
          <a:ext cx="123825" cy="123825"/>
        </a:xfrm>
        <a:prstGeom prst="rect">
          <a:avLst/>
        </a:prstGeom>
        <a:noFill/>
        <a:ln w="9525" cmpd="sng">
          <a:noFill/>
        </a:ln>
      </xdr:spPr>
    </xdr:pic>
    <xdr:clientData/>
  </xdr:twoCellAnchor>
  <xdr:twoCellAnchor editAs="oneCell">
    <xdr:from>
      <xdr:col>2</xdr:col>
      <xdr:colOff>0</xdr:colOff>
      <xdr:row>13</xdr:row>
      <xdr:rowOff>0</xdr:rowOff>
    </xdr:from>
    <xdr:to>
      <xdr:col>2</xdr:col>
      <xdr:colOff>123825</xdr:colOff>
      <xdr:row>13</xdr:row>
      <xdr:rowOff>123825</xdr:rowOff>
    </xdr:to>
    <xdr:pic macro="[11]!DesignIconClicked">
      <xdr:nvPicPr>
        <xdr:cNvPr id="18" name="BEx5OESAY2W8SEGI3TSB65EHJ04B" descr="9CN2Y88X8WYV1HWZG1QILY9BK" hidden="1"/>
        <xdr:cNvPicPr preferRelativeResize="1">
          <a:picLocks noChangeAspect="1"/>
        </xdr:cNvPicPr>
      </xdr:nvPicPr>
      <xdr:blipFill>
        <a:blip r:embed="rId1"/>
        <a:stretch>
          <a:fillRect/>
        </a:stretch>
      </xdr:blipFill>
      <xdr:spPr>
        <a:xfrm>
          <a:off x="3009900" y="3181350"/>
          <a:ext cx="123825" cy="123825"/>
        </a:xfrm>
        <a:prstGeom prst="rect">
          <a:avLst/>
        </a:prstGeom>
        <a:noFill/>
        <a:ln w="9525" cmpd="sng">
          <a:noFill/>
        </a:ln>
      </xdr:spPr>
    </xdr:pic>
    <xdr:clientData/>
  </xdr:twoCellAnchor>
  <xdr:twoCellAnchor editAs="oneCell">
    <xdr:from>
      <xdr:col>2</xdr:col>
      <xdr:colOff>0</xdr:colOff>
      <xdr:row>14</xdr:row>
      <xdr:rowOff>0</xdr:rowOff>
    </xdr:from>
    <xdr:to>
      <xdr:col>2</xdr:col>
      <xdr:colOff>123825</xdr:colOff>
      <xdr:row>14</xdr:row>
      <xdr:rowOff>123825</xdr:rowOff>
    </xdr:to>
    <xdr:pic macro="[11]!DesignIconClicked">
      <xdr:nvPicPr>
        <xdr:cNvPr id="19" name="BExQEGJP61DL2NZY6LMBHBZ0J5YT" descr="D6ZNRZJ7EX4GZT9RO8LE0C905" hidden="1"/>
        <xdr:cNvPicPr preferRelativeResize="1">
          <a:picLocks noChangeAspect="1"/>
        </xdr:cNvPicPr>
      </xdr:nvPicPr>
      <xdr:blipFill>
        <a:blip r:embed="rId1"/>
        <a:stretch>
          <a:fillRect/>
        </a:stretch>
      </xdr:blipFill>
      <xdr:spPr>
        <a:xfrm>
          <a:off x="3009900" y="3419475"/>
          <a:ext cx="123825" cy="123825"/>
        </a:xfrm>
        <a:prstGeom prst="rect">
          <a:avLst/>
        </a:prstGeom>
        <a:noFill/>
        <a:ln w="9525" cmpd="sng">
          <a:noFill/>
        </a:ln>
      </xdr:spPr>
    </xdr:pic>
    <xdr:clientData/>
  </xdr:twoCellAnchor>
  <xdr:twoCellAnchor editAs="oneCell">
    <xdr:from>
      <xdr:col>2</xdr:col>
      <xdr:colOff>0</xdr:colOff>
      <xdr:row>16</xdr:row>
      <xdr:rowOff>9525</xdr:rowOff>
    </xdr:from>
    <xdr:to>
      <xdr:col>2</xdr:col>
      <xdr:colOff>123825</xdr:colOff>
      <xdr:row>16</xdr:row>
      <xdr:rowOff>133350</xdr:rowOff>
    </xdr:to>
    <xdr:pic macro="[11]!DesignIconClicked">
      <xdr:nvPicPr>
        <xdr:cNvPr id="20" name="BExZXVFJ4DY4I24AARDT4AMP6EN1" descr="TXSMH2MTH86CYKA26740RQPUC" hidden="1"/>
        <xdr:cNvPicPr preferRelativeResize="1">
          <a:picLocks noChangeAspect="1"/>
        </xdr:cNvPicPr>
      </xdr:nvPicPr>
      <xdr:blipFill>
        <a:blip r:embed="rId1"/>
        <a:stretch>
          <a:fillRect/>
        </a:stretch>
      </xdr:blipFill>
      <xdr:spPr>
        <a:xfrm>
          <a:off x="3009900" y="3952875"/>
          <a:ext cx="123825" cy="123825"/>
        </a:xfrm>
        <a:prstGeom prst="rect">
          <a:avLst/>
        </a:prstGeom>
        <a:noFill/>
        <a:ln w="9525" cmpd="sng">
          <a:noFill/>
        </a:ln>
      </xdr:spPr>
    </xdr:pic>
    <xdr:clientData/>
  </xdr:twoCellAnchor>
  <xdr:twoCellAnchor editAs="oneCell">
    <xdr:from>
      <xdr:col>2</xdr:col>
      <xdr:colOff>0</xdr:colOff>
      <xdr:row>17</xdr:row>
      <xdr:rowOff>0</xdr:rowOff>
    </xdr:from>
    <xdr:to>
      <xdr:col>2</xdr:col>
      <xdr:colOff>123825</xdr:colOff>
      <xdr:row>17</xdr:row>
      <xdr:rowOff>123825</xdr:rowOff>
    </xdr:to>
    <xdr:pic macro="[11]!DesignIconClicked">
      <xdr:nvPicPr>
        <xdr:cNvPr id="21" name="BExS343F8GCKP6HTF9Y97L133DX8" descr="ZRF0KB1IYQSNV63CTXT25G67G" hidden="1"/>
        <xdr:cNvPicPr preferRelativeResize="1">
          <a:picLocks noChangeAspect="1"/>
        </xdr:cNvPicPr>
      </xdr:nvPicPr>
      <xdr:blipFill>
        <a:blip r:embed="rId1"/>
        <a:stretch>
          <a:fillRect/>
        </a:stretch>
      </xdr:blipFill>
      <xdr:spPr>
        <a:xfrm>
          <a:off x="3009900" y="4181475"/>
          <a:ext cx="123825" cy="123825"/>
        </a:xfrm>
        <a:prstGeom prst="rect">
          <a:avLst/>
        </a:prstGeom>
        <a:noFill/>
        <a:ln w="9525" cmpd="sng">
          <a:noFill/>
        </a:ln>
      </xdr:spPr>
    </xdr:pic>
    <xdr:clientData/>
  </xdr:twoCellAnchor>
  <xdr:twoCellAnchor editAs="oneCell">
    <xdr:from>
      <xdr:col>2</xdr:col>
      <xdr:colOff>0</xdr:colOff>
      <xdr:row>18</xdr:row>
      <xdr:rowOff>0</xdr:rowOff>
    </xdr:from>
    <xdr:to>
      <xdr:col>2</xdr:col>
      <xdr:colOff>123825</xdr:colOff>
      <xdr:row>18</xdr:row>
      <xdr:rowOff>123825</xdr:rowOff>
    </xdr:to>
    <xdr:pic macro="[11]!DesignIconClicked">
      <xdr:nvPicPr>
        <xdr:cNvPr id="22" name="BExU65O9OE4B4MQ2A3OYH13M8BZJ" descr="3INNIMMPDBB0JF37L81M6ID21" hidden="1"/>
        <xdr:cNvPicPr preferRelativeResize="1">
          <a:picLocks noChangeAspect="1"/>
        </xdr:cNvPicPr>
      </xdr:nvPicPr>
      <xdr:blipFill>
        <a:blip r:embed="rId1"/>
        <a:stretch>
          <a:fillRect/>
        </a:stretch>
      </xdr:blipFill>
      <xdr:spPr>
        <a:xfrm>
          <a:off x="3009900" y="4419600"/>
          <a:ext cx="123825" cy="123825"/>
        </a:xfrm>
        <a:prstGeom prst="rect">
          <a:avLst/>
        </a:prstGeom>
        <a:noFill/>
        <a:ln w="9525" cmpd="sng">
          <a:noFill/>
        </a:ln>
      </xdr:spPr>
    </xdr:pic>
    <xdr:clientData/>
  </xdr:twoCellAnchor>
  <xdr:twoCellAnchor editAs="oneCell">
    <xdr:from>
      <xdr:col>2</xdr:col>
      <xdr:colOff>0</xdr:colOff>
      <xdr:row>19</xdr:row>
      <xdr:rowOff>0</xdr:rowOff>
    </xdr:from>
    <xdr:to>
      <xdr:col>2</xdr:col>
      <xdr:colOff>123825</xdr:colOff>
      <xdr:row>19</xdr:row>
      <xdr:rowOff>123825</xdr:rowOff>
    </xdr:to>
    <xdr:pic macro="[11]!DesignIconClicked">
      <xdr:nvPicPr>
        <xdr:cNvPr id="23" name="BEx1X6AMHV6ZK3UJB2BXIJTJHYJU" descr="OALR4L95ELQLZ1Y1LETHM1CS9" hidden="1"/>
        <xdr:cNvPicPr preferRelativeResize="1">
          <a:picLocks noChangeAspect="1"/>
        </xdr:cNvPicPr>
      </xdr:nvPicPr>
      <xdr:blipFill>
        <a:blip r:embed="rId2"/>
        <a:stretch>
          <a:fillRect/>
        </a:stretch>
      </xdr:blipFill>
      <xdr:spPr>
        <a:xfrm>
          <a:off x="3009900" y="4657725"/>
          <a:ext cx="123825" cy="123825"/>
        </a:xfrm>
        <a:prstGeom prst="rect">
          <a:avLst/>
        </a:prstGeom>
        <a:noFill/>
        <a:ln w="9525" cmpd="sng">
          <a:noFill/>
        </a:ln>
      </xdr:spPr>
    </xdr:pic>
    <xdr:clientData/>
  </xdr:twoCellAnchor>
  <xdr:twoCellAnchor editAs="oneCell">
    <xdr:from>
      <xdr:col>2</xdr:col>
      <xdr:colOff>0</xdr:colOff>
      <xdr:row>19</xdr:row>
      <xdr:rowOff>0</xdr:rowOff>
    </xdr:from>
    <xdr:to>
      <xdr:col>2</xdr:col>
      <xdr:colOff>123825</xdr:colOff>
      <xdr:row>19</xdr:row>
      <xdr:rowOff>123825</xdr:rowOff>
    </xdr:to>
    <xdr:pic macro="[11]!DesignIconClicked">
      <xdr:nvPicPr>
        <xdr:cNvPr id="24" name="BExOCUIOFQWUGTBU5ESTW3EYEP5C" descr="9BNF49V0R6VVYPHEVMJ3ABDQZ" hidden="1"/>
        <xdr:cNvPicPr preferRelativeResize="1">
          <a:picLocks noChangeAspect="1"/>
        </xdr:cNvPicPr>
      </xdr:nvPicPr>
      <xdr:blipFill>
        <a:blip r:embed="rId1"/>
        <a:stretch>
          <a:fillRect/>
        </a:stretch>
      </xdr:blipFill>
      <xdr:spPr>
        <a:xfrm>
          <a:off x="3009900" y="4657725"/>
          <a:ext cx="123825" cy="123825"/>
        </a:xfrm>
        <a:prstGeom prst="rect">
          <a:avLst/>
        </a:prstGeom>
        <a:noFill/>
        <a:ln w="9525" cmpd="sng">
          <a:noFill/>
        </a:ln>
      </xdr:spPr>
    </xdr:pic>
    <xdr:clientData/>
  </xdr:twoCellAnchor>
  <xdr:twoCellAnchor editAs="oneCell">
    <xdr:from>
      <xdr:col>2</xdr:col>
      <xdr:colOff>0</xdr:colOff>
      <xdr:row>21</xdr:row>
      <xdr:rowOff>0</xdr:rowOff>
    </xdr:from>
    <xdr:to>
      <xdr:col>2</xdr:col>
      <xdr:colOff>123825</xdr:colOff>
      <xdr:row>21</xdr:row>
      <xdr:rowOff>123825</xdr:rowOff>
    </xdr:to>
    <xdr:pic macro="[11]!DesignIconClicked">
      <xdr:nvPicPr>
        <xdr:cNvPr id="25" name="BExBDP6HNAAJUM39SE5G2C8BKNRQ" descr="1TM64TL2QIMYV7WYSV2VLGXY4" hidden="1"/>
        <xdr:cNvPicPr preferRelativeResize="1">
          <a:picLocks noChangeAspect="1"/>
        </xdr:cNvPicPr>
      </xdr:nvPicPr>
      <xdr:blipFill>
        <a:blip r:embed="rId1"/>
        <a:stretch>
          <a:fillRect/>
        </a:stretch>
      </xdr:blipFill>
      <xdr:spPr>
        <a:xfrm>
          <a:off x="3009900" y="5133975"/>
          <a:ext cx="123825" cy="123825"/>
        </a:xfrm>
        <a:prstGeom prst="rect">
          <a:avLst/>
        </a:prstGeom>
        <a:noFill/>
        <a:ln w="9525" cmpd="sng">
          <a:noFill/>
        </a:ln>
      </xdr:spPr>
    </xdr:pic>
    <xdr:clientData/>
  </xdr:twoCellAnchor>
  <xdr:twoCellAnchor editAs="oneCell">
    <xdr:from>
      <xdr:col>2</xdr:col>
      <xdr:colOff>0</xdr:colOff>
      <xdr:row>23</xdr:row>
      <xdr:rowOff>0</xdr:rowOff>
    </xdr:from>
    <xdr:to>
      <xdr:col>2</xdr:col>
      <xdr:colOff>123825</xdr:colOff>
      <xdr:row>23</xdr:row>
      <xdr:rowOff>123825</xdr:rowOff>
    </xdr:to>
    <xdr:pic macro="[11]!DesignIconClicked">
      <xdr:nvPicPr>
        <xdr:cNvPr id="26" name="BExS8T38WLC2R738ZC7BDJQAKJAJ" descr="MRI962L5PB0E0YWXCIBN82VJH" hidden="1"/>
        <xdr:cNvPicPr preferRelativeResize="1">
          <a:picLocks noChangeAspect="1"/>
        </xdr:cNvPicPr>
      </xdr:nvPicPr>
      <xdr:blipFill>
        <a:blip r:embed="rId1"/>
        <a:stretch>
          <a:fillRect/>
        </a:stretch>
      </xdr:blipFill>
      <xdr:spPr>
        <a:xfrm>
          <a:off x="3009900" y="5610225"/>
          <a:ext cx="123825" cy="123825"/>
        </a:xfrm>
        <a:prstGeom prst="rect">
          <a:avLst/>
        </a:prstGeom>
        <a:noFill/>
        <a:ln w="9525" cmpd="sng">
          <a:noFill/>
        </a:ln>
      </xdr:spPr>
    </xdr:pic>
    <xdr:clientData/>
  </xdr:twoCellAnchor>
  <xdr:twoCellAnchor editAs="oneCell">
    <xdr:from>
      <xdr:col>2</xdr:col>
      <xdr:colOff>0</xdr:colOff>
      <xdr:row>23</xdr:row>
      <xdr:rowOff>0</xdr:rowOff>
    </xdr:from>
    <xdr:to>
      <xdr:col>2</xdr:col>
      <xdr:colOff>123825</xdr:colOff>
      <xdr:row>23</xdr:row>
      <xdr:rowOff>123825</xdr:rowOff>
    </xdr:to>
    <xdr:pic macro="[11]!DesignIconClicked">
      <xdr:nvPicPr>
        <xdr:cNvPr id="27" name="BExOPRCR0UW7TKXSV5WDTL348FGL" descr="S9JM17GP1802LHN4GT14BJYIC" hidden="1"/>
        <xdr:cNvPicPr preferRelativeResize="1">
          <a:picLocks noChangeAspect="1"/>
        </xdr:cNvPicPr>
      </xdr:nvPicPr>
      <xdr:blipFill>
        <a:blip r:embed="rId1"/>
        <a:stretch>
          <a:fillRect/>
        </a:stretch>
      </xdr:blipFill>
      <xdr:spPr>
        <a:xfrm>
          <a:off x="3009900" y="5610225"/>
          <a:ext cx="123825" cy="123825"/>
        </a:xfrm>
        <a:prstGeom prst="rect">
          <a:avLst/>
        </a:prstGeom>
        <a:noFill/>
        <a:ln w="9525" cmpd="sng">
          <a:noFill/>
        </a:ln>
      </xdr:spPr>
    </xdr:pic>
    <xdr:clientData/>
  </xdr:twoCellAnchor>
  <xdr:twoCellAnchor editAs="oneCell">
    <xdr:from>
      <xdr:col>2</xdr:col>
      <xdr:colOff>0</xdr:colOff>
      <xdr:row>25</xdr:row>
      <xdr:rowOff>0</xdr:rowOff>
    </xdr:from>
    <xdr:to>
      <xdr:col>2</xdr:col>
      <xdr:colOff>123825</xdr:colOff>
      <xdr:row>25</xdr:row>
      <xdr:rowOff>123825</xdr:rowOff>
    </xdr:to>
    <xdr:pic macro="[11]!DesignIconClicked">
      <xdr:nvPicPr>
        <xdr:cNvPr id="28" name="BExZMRC09W87CY4B73NPZMNH21AH" descr="78CUMI0OVLYJRSDRQ3V2YX812" hidden="1"/>
        <xdr:cNvPicPr preferRelativeResize="1">
          <a:picLocks noChangeAspect="1"/>
        </xdr:cNvPicPr>
      </xdr:nvPicPr>
      <xdr:blipFill>
        <a:blip r:embed="rId1"/>
        <a:stretch>
          <a:fillRect/>
        </a:stretch>
      </xdr:blipFill>
      <xdr:spPr>
        <a:xfrm>
          <a:off x="3009900" y="6134100"/>
          <a:ext cx="123825" cy="1238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11</xdr:row>
      <xdr:rowOff>0</xdr:rowOff>
    </xdr:from>
    <xdr:to>
      <xdr:col>2</xdr:col>
      <xdr:colOff>123825</xdr:colOff>
      <xdr:row>11</xdr:row>
      <xdr:rowOff>123825</xdr:rowOff>
    </xdr:to>
    <xdr:pic macro="[11]!DesignIconClicked">
      <xdr:nvPicPr>
        <xdr:cNvPr id="1" name="BExTY1BCS6HZIF6HI5491FGHDVAE" descr="MJ6976KI2UH1IE8M227DUYXMJ" hidden="1"/>
        <xdr:cNvPicPr preferRelativeResize="1">
          <a:picLocks noChangeAspect="1"/>
        </xdr:cNvPicPr>
      </xdr:nvPicPr>
      <xdr:blipFill>
        <a:blip r:embed="rId1"/>
        <a:stretch>
          <a:fillRect/>
        </a:stretch>
      </xdr:blipFill>
      <xdr:spPr>
        <a:xfrm>
          <a:off x="2762250" y="2581275"/>
          <a:ext cx="123825" cy="123825"/>
        </a:xfrm>
        <a:prstGeom prst="rect">
          <a:avLst/>
        </a:prstGeom>
        <a:noFill/>
        <a:ln w="9525" cmpd="sng">
          <a:noFill/>
        </a:ln>
      </xdr:spPr>
    </xdr:pic>
    <xdr:clientData/>
  </xdr:twoCellAnchor>
  <xdr:twoCellAnchor editAs="oneCell">
    <xdr:from>
      <xdr:col>2</xdr:col>
      <xdr:colOff>0</xdr:colOff>
      <xdr:row>12</xdr:row>
      <xdr:rowOff>0</xdr:rowOff>
    </xdr:from>
    <xdr:to>
      <xdr:col>2</xdr:col>
      <xdr:colOff>123825</xdr:colOff>
      <xdr:row>12</xdr:row>
      <xdr:rowOff>123825</xdr:rowOff>
    </xdr:to>
    <xdr:pic macro="[11]!DesignIconClicked">
      <xdr:nvPicPr>
        <xdr:cNvPr id="2" name="BExMF7LICJLPXSHM63A6EQ79YQKG" descr="U084VZL15IMB1OFRRAY6GVKAE" hidden="1"/>
        <xdr:cNvPicPr preferRelativeResize="1">
          <a:picLocks noChangeAspect="1"/>
        </xdr:cNvPicPr>
      </xdr:nvPicPr>
      <xdr:blipFill>
        <a:blip r:embed="rId1"/>
        <a:stretch>
          <a:fillRect/>
        </a:stretch>
      </xdr:blipFill>
      <xdr:spPr>
        <a:xfrm>
          <a:off x="2762250" y="2838450"/>
          <a:ext cx="123825" cy="123825"/>
        </a:xfrm>
        <a:prstGeom prst="rect">
          <a:avLst/>
        </a:prstGeom>
        <a:noFill/>
        <a:ln w="9525" cmpd="sng">
          <a:noFill/>
        </a:ln>
      </xdr:spPr>
    </xdr:pic>
    <xdr:clientData/>
  </xdr:twoCellAnchor>
  <xdr:twoCellAnchor editAs="oneCell">
    <xdr:from>
      <xdr:col>2</xdr:col>
      <xdr:colOff>0</xdr:colOff>
      <xdr:row>13</xdr:row>
      <xdr:rowOff>0</xdr:rowOff>
    </xdr:from>
    <xdr:to>
      <xdr:col>2</xdr:col>
      <xdr:colOff>123825</xdr:colOff>
      <xdr:row>13</xdr:row>
      <xdr:rowOff>123825</xdr:rowOff>
    </xdr:to>
    <xdr:pic macro="[11]!DesignIconClicked">
      <xdr:nvPicPr>
        <xdr:cNvPr id="3" name="BEx973S463FCQVJ7QDFBUIU0WJ3F" descr="ZQTVYL8DCSADVT0QMRXFLU0TR" hidden="1"/>
        <xdr:cNvPicPr preferRelativeResize="1">
          <a:picLocks noChangeAspect="1"/>
        </xdr:cNvPicPr>
      </xdr:nvPicPr>
      <xdr:blipFill>
        <a:blip r:embed="rId2"/>
        <a:stretch>
          <a:fillRect/>
        </a:stretch>
      </xdr:blipFill>
      <xdr:spPr>
        <a:xfrm>
          <a:off x="2762250" y="3095625"/>
          <a:ext cx="123825" cy="123825"/>
        </a:xfrm>
        <a:prstGeom prst="rect">
          <a:avLst/>
        </a:prstGeom>
        <a:noFill/>
        <a:ln w="9525" cmpd="sng">
          <a:noFill/>
        </a:ln>
      </xdr:spPr>
    </xdr:pic>
    <xdr:clientData/>
  </xdr:twoCellAnchor>
  <xdr:twoCellAnchor editAs="oneCell">
    <xdr:from>
      <xdr:col>2</xdr:col>
      <xdr:colOff>0</xdr:colOff>
      <xdr:row>13</xdr:row>
      <xdr:rowOff>0</xdr:rowOff>
    </xdr:from>
    <xdr:to>
      <xdr:col>2</xdr:col>
      <xdr:colOff>123825</xdr:colOff>
      <xdr:row>13</xdr:row>
      <xdr:rowOff>123825</xdr:rowOff>
    </xdr:to>
    <xdr:pic macro="[11]!DesignIconClicked">
      <xdr:nvPicPr>
        <xdr:cNvPr id="4" name="BEx5OESAY2W8SEGI3TSB65EHJ04B" descr="9CN2Y88X8WYV1HWZG1QILY9BK" hidden="1"/>
        <xdr:cNvPicPr preferRelativeResize="1">
          <a:picLocks noChangeAspect="1"/>
        </xdr:cNvPicPr>
      </xdr:nvPicPr>
      <xdr:blipFill>
        <a:blip r:embed="rId1"/>
        <a:stretch>
          <a:fillRect/>
        </a:stretch>
      </xdr:blipFill>
      <xdr:spPr>
        <a:xfrm>
          <a:off x="2762250" y="3095625"/>
          <a:ext cx="123825" cy="123825"/>
        </a:xfrm>
        <a:prstGeom prst="rect">
          <a:avLst/>
        </a:prstGeom>
        <a:noFill/>
        <a:ln w="9525" cmpd="sng">
          <a:noFill/>
        </a:ln>
      </xdr:spPr>
    </xdr:pic>
    <xdr:clientData/>
  </xdr:twoCellAnchor>
  <xdr:twoCellAnchor editAs="oneCell">
    <xdr:from>
      <xdr:col>2</xdr:col>
      <xdr:colOff>0</xdr:colOff>
      <xdr:row>14</xdr:row>
      <xdr:rowOff>0</xdr:rowOff>
    </xdr:from>
    <xdr:to>
      <xdr:col>2</xdr:col>
      <xdr:colOff>123825</xdr:colOff>
      <xdr:row>14</xdr:row>
      <xdr:rowOff>123825</xdr:rowOff>
    </xdr:to>
    <xdr:pic macro="[11]!DesignIconClicked">
      <xdr:nvPicPr>
        <xdr:cNvPr id="5" name="BExQEGJP61DL2NZY6LMBHBZ0J5YT" descr="D6ZNRZJ7EX4GZT9RO8LE0C905" hidden="1"/>
        <xdr:cNvPicPr preferRelativeResize="1">
          <a:picLocks noChangeAspect="1"/>
        </xdr:cNvPicPr>
      </xdr:nvPicPr>
      <xdr:blipFill>
        <a:blip r:embed="rId1"/>
        <a:stretch>
          <a:fillRect/>
        </a:stretch>
      </xdr:blipFill>
      <xdr:spPr>
        <a:xfrm>
          <a:off x="2762250" y="3352800"/>
          <a:ext cx="123825" cy="123825"/>
        </a:xfrm>
        <a:prstGeom prst="rect">
          <a:avLst/>
        </a:prstGeom>
        <a:noFill/>
        <a:ln w="9525" cmpd="sng">
          <a:noFill/>
        </a:ln>
      </xdr:spPr>
    </xdr:pic>
    <xdr:clientData/>
  </xdr:twoCellAnchor>
  <xdr:twoCellAnchor editAs="oneCell">
    <xdr:from>
      <xdr:col>2</xdr:col>
      <xdr:colOff>0</xdr:colOff>
      <xdr:row>16</xdr:row>
      <xdr:rowOff>9525</xdr:rowOff>
    </xdr:from>
    <xdr:to>
      <xdr:col>2</xdr:col>
      <xdr:colOff>123825</xdr:colOff>
      <xdr:row>16</xdr:row>
      <xdr:rowOff>133350</xdr:rowOff>
    </xdr:to>
    <xdr:pic macro="[11]!DesignIconClicked">
      <xdr:nvPicPr>
        <xdr:cNvPr id="6" name="BExZXVFJ4DY4I24AARDT4AMP6EN1" descr="TXSMH2MTH86CYKA26740RQPUC" hidden="1"/>
        <xdr:cNvPicPr preferRelativeResize="1">
          <a:picLocks noChangeAspect="1"/>
        </xdr:cNvPicPr>
      </xdr:nvPicPr>
      <xdr:blipFill>
        <a:blip r:embed="rId1"/>
        <a:stretch>
          <a:fillRect/>
        </a:stretch>
      </xdr:blipFill>
      <xdr:spPr>
        <a:xfrm>
          <a:off x="2762250" y="3876675"/>
          <a:ext cx="123825" cy="123825"/>
        </a:xfrm>
        <a:prstGeom prst="rect">
          <a:avLst/>
        </a:prstGeom>
        <a:noFill/>
        <a:ln w="9525" cmpd="sng">
          <a:noFill/>
        </a:ln>
      </xdr:spPr>
    </xdr:pic>
    <xdr:clientData/>
  </xdr:twoCellAnchor>
  <xdr:twoCellAnchor editAs="oneCell">
    <xdr:from>
      <xdr:col>2</xdr:col>
      <xdr:colOff>0</xdr:colOff>
      <xdr:row>17</xdr:row>
      <xdr:rowOff>0</xdr:rowOff>
    </xdr:from>
    <xdr:to>
      <xdr:col>2</xdr:col>
      <xdr:colOff>123825</xdr:colOff>
      <xdr:row>17</xdr:row>
      <xdr:rowOff>123825</xdr:rowOff>
    </xdr:to>
    <xdr:pic macro="[11]!DesignIconClicked">
      <xdr:nvPicPr>
        <xdr:cNvPr id="7" name="BExS343F8GCKP6HTF9Y97L133DX8" descr="ZRF0KB1IYQSNV63CTXT25G67G" hidden="1"/>
        <xdr:cNvPicPr preferRelativeResize="1">
          <a:picLocks noChangeAspect="1"/>
        </xdr:cNvPicPr>
      </xdr:nvPicPr>
      <xdr:blipFill>
        <a:blip r:embed="rId1"/>
        <a:stretch>
          <a:fillRect/>
        </a:stretch>
      </xdr:blipFill>
      <xdr:spPr>
        <a:xfrm>
          <a:off x="2762250" y="4124325"/>
          <a:ext cx="123825" cy="123825"/>
        </a:xfrm>
        <a:prstGeom prst="rect">
          <a:avLst/>
        </a:prstGeom>
        <a:noFill/>
        <a:ln w="9525" cmpd="sng">
          <a:noFill/>
        </a:ln>
      </xdr:spPr>
    </xdr:pic>
    <xdr:clientData/>
  </xdr:twoCellAnchor>
  <xdr:twoCellAnchor editAs="oneCell">
    <xdr:from>
      <xdr:col>2</xdr:col>
      <xdr:colOff>0</xdr:colOff>
      <xdr:row>18</xdr:row>
      <xdr:rowOff>0</xdr:rowOff>
    </xdr:from>
    <xdr:to>
      <xdr:col>2</xdr:col>
      <xdr:colOff>123825</xdr:colOff>
      <xdr:row>18</xdr:row>
      <xdr:rowOff>123825</xdr:rowOff>
    </xdr:to>
    <xdr:pic macro="[11]!DesignIconClicked">
      <xdr:nvPicPr>
        <xdr:cNvPr id="8" name="BExU65O9OE4B4MQ2A3OYH13M8BZJ" descr="3INNIMMPDBB0JF37L81M6ID21" hidden="1"/>
        <xdr:cNvPicPr preferRelativeResize="1">
          <a:picLocks noChangeAspect="1"/>
        </xdr:cNvPicPr>
      </xdr:nvPicPr>
      <xdr:blipFill>
        <a:blip r:embed="rId1"/>
        <a:stretch>
          <a:fillRect/>
        </a:stretch>
      </xdr:blipFill>
      <xdr:spPr>
        <a:xfrm>
          <a:off x="2762250" y="4381500"/>
          <a:ext cx="123825" cy="123825"/>
        </a:xfrm>
        <a:prstGeom prst="rect">
          <a:avLst/>
        </a:prstGeom>
        <a:noFill/>
        <a:ln w="9525" cmpd="sng">
          <a:noFill/>
        </a:ln>
      </xdr:spPr>
    </xdr:pic>
    <xdr:clientData/>
  </xdr:twoCellAnchor>
  <xdr:twoCellAnchor editAs="oneCell">
    <xdr:from>
      <xdr:col>2</xdr:col>
      <xdr:colOff>0</xdr:colOff>
      <xdr:row>19</xdr:row>
      <xdr:rowOff>0</xdr:rowOff>
    </xdr:from>
    <xdr:to>
      <xdr:col>2</xdr:col>
      <xdr:colOff>123825</xdr:colOff>
      <xdr:row>19</xdr:row>
      <xdr:rowOff>123825</xdr:rowOff>
    </xdr:to>
    <xdr:pic macro="[11]!DesignIconClicked">
      <xdr:nvPicPr>
        <xdr:cNvPr id="9" name="BEx1X6AMHV6ZK3UJB2BXIJTJHYJU" descr="OALR4L95ELQLZ1Y1LETHM1CS9" hidden="1"/>
        <xdr:cNvPicPr preferRelativeResize="1">
          <a:picLocks noChangeAspect="1"/>
        </xdr:cNvPicPr>
      </xdr:nvPicPr>
      <xdr:blipFill>
        <a:blip r:embed="rId2"/>
        <a:stretch>
          <a:fillRect/>
        </a:stretch>
      </xdr:blipFill>
      <xdr:spPr>
        <a:xfrm>
          <a:off x="2762250" y="4638675"/>
          <a:ext cx="123825" cy="123825"/>
        </a:xfrm>
        <a:prstGeom prst="rect">
          <a:avLst/>
        </a:prstGeom>
        <a:noFill/>
        <a:ln w="9525" cmpd="sng">
          <a:noFill/>
        </a:ln>
      </xdr:spPr>
    </xdr:pic>
    <xdr:clientData/>
  </xdr:twoCellAnchor>
  <xdr:twoCellAnchor editAs="oneCell">
    <xdr:from>
      <xdr:col>2</xdr:col>
      <xdr:colOff>0</xdr:colOff>
      <xdr:row>19</xdr:row>
      <xdr:rowOff>0</xdr:rowOff>
    </xdr:from>
    <xdr:to>
      <xdr:col>2</xdr:col>
      <xdr:colOff>123825</xdr:colOff>
      <xdr:row>19</xdr:row>
      <xdr:rowOff>123825</xdr:rowOff>
    </xdr:to>
    <xdr:pic macro="[11]!DesignIconClicked">
      <xdr:nvPicPr>
        <xdr:cNvPr id="10" name="BExOCUIOFQWUGTBU5ESTW3EYEP5C" descr="9BNF49V0R6VVYPHEVMJ3ABDQZ" hidden="1"/>
        <xdr:cNvPicPr preferRelativeResize="1">
          <a:picLocks noChangeAspect="1"/>
        </xdr:cNvPicPr>
      </xdr:nvPicPr>
      <xdr:blipFill>
        <a:blip r:embed="rId1"/>
        <a:stretch>
          <a:fillRect/>
        </a:stretch>
      </xdr:blipFill>
      <xdr:spPr>
        <a:xfrm>
          <a:off x="2762250" y="4638675"/>
          <a:ext cx="123825" cy="123825"/>
        </a:xfrm>
        <a:prstGeom prst="rect">
          <a:avLst/>
        </a:prstGeom>
        <a:noFill/>
        <a:ln w="9525" cmpd="sng">
          <a:noFill/>
        </a:ln>
      </xdr:spPr>
    </xdr:pic>
    <xdr:clientData/>
  </xdr:twoCellAnchor>
  <xdr:twoCellAnchor editAs="oneCell">
    <xdr:from>
      <xdr:col>2</xdr:col>
      <xdr:colOff>0</xdr:colOff>
      <xdr:row>21</xdr:row>
      <xdr:rowOff>0</xdr:rowOff>
    </xdr:from>
    <xdr:to>
      <xdr:col>2</xdr:col>
      <xdr:colOff>123825</xdr:colOff>
      <xdr:row>21</xdr:row>
      <xdr:rowOff>123825</xdr:rowOff>
    </xdr:to>
    <xdr:pic macro="[11]!DesignIconClicked">
      <xdr:nvPicPr>
        <xdr:cNvPr id="11" name="BExBDP6HNAAJUM39SE5G2C8BKNRQ" descr="1TM64TL2QIMYV7WYSV2VLGXY4" hidden="1"/>
        <xdr:cNvPicPr preferRelativeResize="1">
          <a:picLocks noChangeAspect="1"/>
        </xdr:cNvPicPr>
      </xdr:nvPicPr>
      <xdr:blipFill>
        <a:blip r:embed="rId1"/>
        <a:stretch>
          <a:fillRect/>
        </a:stretch>
      </xdr:blipFill>
      <xdr:spPr>
        <a:xfrm>
          <a:off x="2762250" y="5153025"/>
          <a:ext cx="123825" cy="123825"/>
        </a:xfrm>
        <a:prstGeom prst="rect">
          <a:avLst/>
        </a:prstGeom>
        <a:noFill/>
        <a:ln w="9525" cmpd="sng">
          <a:noFill/>
        </a:ln>
      </xdr:spPr>
    </xdr:pic>
    <xdr:clientData/>
  </xdr:twoCellAnchor>
  <xdr:twoCellAnchor editAs="oneCell">
    <xdr:from>
      <xdr:col>2</xdr:col>
      <xdr:colOff>0</xdr:colOff>
      <xdr:row>23</xdr:row>
      <xdr:rowOff>0</xdr:rowOff>
    </xdr:from>
    <xdr:to>
      <xdr:col>2</xdr:col>
      <xdr:colOff>123825</xdr:colOff>
      <xdr:row>23</xdr:row>
      <xdr:rowOff>123825</xdr:rowOff>
    </xdr:to>
    <xdr:pic macro="[11]!DesignIconClicked">
      <xdr:nvPicPr>
        <xdr:cNvPr id="12" name="BExS8T38WLC2R738ZC7BDJQAKJAJ" descr="MRI962L5PB0E0YWXCIBN82VJH" hidden="1"/>
        <xdr:cNvPicPr preferRelativeResize="1">
          <a:picLocks noChangeAspect="1"/>
        </xdr:cNvPicPr>
      </xdr:nvPicPr>
      <xdr:blipFill>
        <a:blip r:embed="rId1"/>
        <a:stretch>
          <a:fillRect/>
        </a:stretch>
      </xdr:blipFill>
      <xdr:spPr>
        <a:xfrm>
          <a:off x="2762250" y="5667375"/>
          <a:ext cx="123825" cy="123825"/>
        </a:xfrm>
        <a:prstGeom prst="rect">
          <a:avLst/>
        </a:prstGeom>
        <a:noFill/>
        <a:ln w="9525" cmpd="sng">
          <a:noFill/>
        </a:ln>
      </xdr:spPr>
    </xdr:pic>
    <xdr:clientData/>
  </xdr:twoCellAnchor>
  <xdr:twoCellAnchor editAs="oneCell">
    <xdr:from>
      <xdr:col>2</xdr:col>
      <xdr:colOff>0</xdr:colOff>
      <xdr:row>23</xdr:row>
      <xdr:rowOff>0</xdr:rowOff>
    </xdr:from>
    <xdr:to>
      <xdr:col>2</xdr:col>
      <xdr:colOff>123825</xdr:colOff>
      <xdr:row>23</xdr:row>
      <xdr:rowOff>123825</xdr:rowOff>
    </xdr:to>
    <xdr:pic macro="[11]!DesignIconClicked">
      <xdr:nvPicPr>
        <xdr:cNvPr id="13" name="BExOPRCR0UW7TKXSV5WDTL348FGL" descr="S9JM17GP1802LHN4GT14BJYIC" hidden="1"/>
        <xdr:cNvPicPr preferRelativeResize="1">
          <a:picLocks noChangeAspect="1"/>
        </xdr:cNvPicPr>
      </xdr:nvPicPr>
      <xdr:blipFill>
        <a:blip r:embed="rId1"/>
        <a:stretch>
          <a:fillRect/>
        </a:stretch>
      </xdr:blipFill>
      <xdr:spPr>
        <a:xfrm>
          <a:off x="2762250" y="5667375"/>
          <a:ext cx="123825" cy="123825"/>
        </a:xfrm>
        <a:prstGeom prst="rect">
          <a:avLst/>
        </a:prstGeom>
        <a:noFill/>
        <a:ln w="9525" cmpd="sng">
          <a:noFill/>
        </a:ln>
      </xdr:spPr>
    </xdr:pic>
    <xdr:clientData/>
  </xdr:twoCellAnchor>
  <xdr:twoCellAnchor editAs="oneCell">
    <xdr:from>
      <xdr:col>2</xdr:col>
      <xdr:colOff>0</xdr:colOff>
      <xdr:row>25</xdr:row>
      <xdr:rowOff>0</xdr:rowOff>
    </xdr:from>
    <xdr:to>
      <xdr:col>2</xdr:col>
      <xdr:colOff>123825</xdr:colOff>
      <xdr:row>25</xdr:row>
      <xdr:rowOff>123825</xdr:rowOff>
    </xdr:to>
    <xdr:pic macro="[11]!DesignIconClicked">
      <xdr:nvPicPr>
        <xdr:cNvPr id="14" name="BExZMRC09W87CY4B73NPZMNH21AH" descr="78CUMI0OVLYJRSDRQ3V2YX812" hidden="1"/>
        <xdr:cNvPicPr preferRelativeResize="1">
          <a:picLocks noChangeAspect="1"/>
        </xdr:cNvPicPr>
      </xdr:nvPicPr>
      <xdr:blipFill>
        <a:blip r:embed="rId1"/>
        <a:stretch>
          <a:fillRect/>
        </a:stretch>
      </xdr:blipFill>
      <xdr:spPr>
        <a:xfrm>
          <a:off x="2762250" y="6181725"/>
          <a:ext cx="123825" cy="1238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70</xdr:row>
      <xdr:rowOff>0</xdr:rowOff>
    </xdr:from>
    <xdr:to>
      <xdr:col>6</xdr:col>
      <xdr:colOff>190500</xdr:colOff>
      <xdr:row>70</xdr:row>
      <xdr:rowOff>142875</xdr:rowOff>
    </xdr:to>
    <xdr:pic>
      <xdr:nvPicPr>
        <xdr:cNvPr id="1" name="BExApplication" hidden="1"/>
        <xdr:cNvPicPr preferRelativeResize="1">
          <a:picLocks noChangeAspect="1"/>
        </xdr:cNvPicPr>
      </xdr:nvPicPr>
      <xdr:blipFill>
        <a:blip r:embed="rId1"/>
        <a:stretch>
          <a:fillRect/>
        </a:stretch>
      </xdr:blipFill>
      <xdr:spPr>
        <a:xfrm>
          <a:off x="3657600" y="11334750"/>
          <a:ext cx="190500" cy="142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Shared\FinRpt\CONSOL\2008\10_2008\Income%20Statement\ER\IRPAC\Shared\FinRpt\EARNINGS%20RELEASE\2007\Q1\IRPAC\IRPAC_Q32006%20Draft%206%2010.27.06%20valued.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Shared\FinRpt\CONSOL\2009\12_2009\Income%20Statement\10_ER\IRPAC\IRPAC_Q4%202009_Final_3.19.10.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Program%20Files\Common%20Files\SAP%20Shared\BW\BExAnalyzer.xla"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Shared\FinRpt\PRESS\2005\Q3\After%20tax%20specified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Shared\FinRpt\CONSOL\2008\12_2008\Balance%20Sheet\Balance%20Sheet%20Analysis%20and%20Entities'%20Fluxes\BS%20ANA%2012-2008_Millions_revised_2.17.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Shared\FinRpt\CONSOL\2009\05_2009\Balance%20Sheet\Balance%20Sheet%20Analysis\Revised%20Analysis%20Templates\Accounts%20Payable%20BS%20analysi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nts%20and%20Settings\tangd2\Local%20Settings\Temporary%20Internet%20Files\Content.Outlook\1DXQERVN\Net%20Inventory%20Budget%20Rat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J:\FINRPT\CONVRPT\PARALLEL.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Shared\FinRpt\CONSOL\2005\12_2005\CTA\FX%20on%20LT%20IC%20Loans%20-%20Dec%20200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uslvlbmsfsp004.one.ads.bms.com\shared02\Shared\FinRpt\CONSOL\2009\12_2009\Income%20Statement\10_ER\IRPAC\IRPAC_Q4%202009_Final_3.19.1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Shared\BUDGETS\Cash%20Flow%20-%20Staff\2006%20BS%20Projection\2006%20Staff%20Budget%20-%20with%20Dec%20actuals%2002-21-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_including"/>
      <sheetName val="price_vol_fx"/>
      <sheetName val="Review"/>
      <sheetName val="Worldwide"/>
      <sheetName val="Domestic"/>
      <sheetName val="International"/>
      <sheetName val="WW &amp; Dom non comparable"/>
      <sheetName val="Gross Margin non comparable"/>
      <sheetName val="R&amp;D non comparable"/>
      <sheetName val="Tax Rate non comparable"/>
      <sheetName val="Pretax non comparable"/>
      <sheetName val=" EPS non comparable"/>
      <sheetName val="Specified Items - QTD"/>
      <sheetName val="Specified Items - YTD-NOT USED"/>
      <sheetName val="Specifiec Items - YTD"/>
      <sheetName val="ADDL DATA"/>
      <sheetName val="Proj Specified"/>
      <sheetName val="US MOH- Dom"/>
      <sheetName val="US MOH- Intnl"/>
      <sheetName val="Module1"/>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1. Summary_including"/>
      <sheetName val="2. PVE - YTD"/>
      <sheetName val="3. Review"/>
      <sheetName val="4. FX Impact"/>
      <sheetName val="5. Bio Pharma Key Products"/>
      <sheetName val="6. Worldwide"/>
      <sheetName val="7. Domestic"/>
      <sheetName val="8. International"/>
      <sheetName val="9. GAAP to NonGAAP PL_DECYTD07"/>
      <sheetName val="10. GAAP to NonGAAP PL_MarQTD08"/>
      <sheetName val="11. GAAP to NonGAAP PL_JunQTD08"/>
      <sheetName val="12. GAAP to NonGAAP PL_SepQTD08"/>
      <sheetName val="13. GAAP to NonGAAP PL_DECQTD08"/>
      <sheetName val="14. GAAP to NonGAAP PL_DECYTD08"/>
      <sheetName val="15. GAAP to NonGAAP PL_MarQTD09"/>
      <sheetName val="16. GAAP to NonGAAP PL_JunQTD09"/>
      <sheetName val="17. GAAP to NonGAAP PL_SepQTD09"/>
      <sheetName val="18. GAAP to NonGAAP PL_DecQTD09"/>
      <sheetName val="BExRepositorySheet"/>
      <sheetName val="19. GAAP to NonGAAP PL_DecYTD"/>
      <sheetName val="20. Specified Items - QTD"/>
      <sheetName val="Specified Items - YTD-NOT USED"/>
      <sheetName val="21. Specified Items-YTD"/>
      <sheetName val="22. ADDL DATA"/>
      <sheetName val="23. Proj Specified"/>
      <sheetName val="24. GAAP to NonGAAP Pretax PM"/>
      <sheetName val="25. Working Capital"/>
      <sheetName val="Module1"/>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BEx"/>
      <sheetName val="BExStyles"/>
      <sheetName val="BExAnalyzer"/>
    </sheetNames>
    <definedNames>
      <definedName name="DesignIconClicked"/>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fter tax non comparable "/>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ents"/>
      <sheetName val="BALSHEET - Millions"/>
      <sheetName val="AR"/>
      <sheetName val="MiscRec"/>
      <sheetName val="Inventory"/>
      <sheetName val="Prepaid"/>
      <sheetName val="PP&amp;E"/>
      <sheetName val="Patents"/>
      <sheetName val="DefSystem"/>
      <sheetName val="Invest in Oth Co."/>
      <sheetName val="Oth. Assets"/>
      <sheetName val="Goodwill"/>
      <sheetName val="AP"/>
      <sheetName val="STDebt"/>
      <sheetName val="Accrued Litigation"/>
      <sheetName val="AccruedSupport"/>
      <sheetName val="AccruedLiab"/>
      <sheetName val="Deferred Income ST"/>
      <sheetName val="Pension"/>
      <sheetName val="DefComp"/>
      <sheetName val="Def income LT"/>
      <sheetName val="OthLiab"/>
      <sheetName val="LTDebt"/>
      <sheetName val="Other Comprehensive Income"/>
      <sheetName val="Module1"/>
      <sheetName val="BExRepositorySheet"/>
      <sheetName val="Arial"/>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ExRepositorySheet"/>
      <sheetName val="Accounts Payable Analysis"/>
      <sheetName val="Payables by Account"/>
      <sheetName val="BS Payables by Entity"/>
      <sheetName val="AP By MGMT Code"/>
      <sheetName val="Graph"/>
      <sheetName val="BS Payables by Region"/>
    </sheetNames>
    <sheetDataSet>
      <sheetData sheetId="4">
        <row r="9">
          <cell r="A9" t="str">
            <v>Company</v>
          </cell>
          <cell r="B9" t="str">
            <v>DBA</v>
          </cell>
          <cell r="D9" t="str">
            <v>Company</v>
          </cell>
          <cell r="E9" t="str">
            <v>DBA, REST_H</v>
          </cell>
        </row>
        <row r="10">
          <cell r="A10" t="str">
            <v>FS Line Item</v>
          </cell>
          <cell r="B10" t="str">
            <v/>
          </cell>
          <cell r="D10" t="str">
            <v>User Exit text variable displays number of input Quarter</v>
          </cell>
          <cell r="E10" t="str">
            <v>1</v>
          </cell>
        </row>
        <row r="11">
          <cell r="A11" t="str">
            <v>Management Entity</v>
          </cell>
          <cell r="B11" t="str">
            <v>Total BMS</v>
          </cell>
          <cell r="D11" t="str">
            <v>Text Variable to Display Text for Fiscal period</v>
          </cell>
          <cell r="E11" t="str">
            <v>Mar</v>
          </cell>
        </row>
        <row r="12">
          <cell r="A12" t="str">
            <v>Period</v>
          </cell>
          <cell r="B12" t="str">
            <v/>
          </cell>
          <cell r="D12" t="str">
            <v>Year</v>
          </cell>
          <cell r="E12" t="str">
            <v>2009</v>
          </cell>
        </row>
        <row r="13">
          <cell r="A13" t="str">
            <v>Specified Item Type</v>
          </cell>
          <cell r="B13" t="str">
            <v/>
          </cell>
          <cell r="D13" t="str">
            <v>Customer Exit returns range of periods for QTD</v>
          </cell>
          <cell r="E13" t="str">
            <v>January..March</v>
          </cell>
        </row>
        <row r="14">
          <cell r="A14" t="str">
            <v>Transaction Type</v>
          </cell>
          <cell r="B14" t="str">
            <v/>
          </cell>
          <cell r="D14" t="str">
            <v>FS Line Item</v>
          </cell>
          <cell r="E14" t="str">
            <v>Total Account Payabl</v>
          </cell>
        </row>
        <row r="15">
          <cell r="A15" t="str">
            <v>Year</v>
          </cell>
          <cell r="B15" t="str">
            <v/>
          </cell>
          <cell r="D15" t="str">
            <v>Select Group (1) or Functional (2) Currency</v>
          </cell>
          <cell r="E15" t="str">
            <v>1</v>
          </cell>
        </row>
        <row r="16">
          <cell r="D16" t="str">
            <v>Time Period</v>
          </cell>
          <cell r="E16" t="str">
            <v>March</v>
          </cell>
        </row>
        <row r="17">
          <cell r="D17" t="str">
            <v>Transaction Type</v>
          </cell>
          <cell r="E17" t="str">
            <v>REST_H, All Movement Types</v>
          </cell>
        </row>
        <row r="18">
          <cell r="D18" t="str">
            <v>Document Type</v>
          </cell>
          <cell r="E18" t="str">
            <v>]CF[</v>
          </cell>
        </row>
        <row r="19">
          <cell r="D19" t="str">
            <v>Company</v>
          </cell>
          <cell r="E19" t="str">
            <v>REST_H, DBA</v>
          </cell>
        </row>
        <row r="20">
          <cell r="D20" t="str">
            <v>Controlling Area</v>
          </cell>
          <cell r="E20" t="str">
            <v>Bristol Myers Squibb Co</v>
          </cell>
        </row>
        <row r="21">
          <cell r="D21" t="str">
            <v>Cons Chart of Accts</v>
          </cell>
          <cell r="E21" t="str">
            <v>GC</v>
          </cell>
        </row>
        <row r="22">
          <cell r="D22" t="str">
            <v>FS Line Item</v>
          </cell>
          <cell r="E22" t="str">
            <v>Total Account Payabl</v>
          </cell>
        </row>
        <row r="23">
          <cell r="D23" t="str">
            <v>Version</v>
          </cell>
          <cell r="E23" t="str">
            <v>Actual Version</v>
          </cell>
        </row>
        <row r="24">
          <cell r="D24" t="str">
            <v>Fiscal Year variant</v>
          </cell>
          <cell r="E24" t="str">
            <v>Calendar year, 4 spec. periods</v>
          </cell>
        </row>
        <row r="25">
          <cell r="D25" t="str">
            <v>Year</v>
          </cell>
          <cell r="E25" t="str">
            <v>2009</v>
          </cell>
        </row>
        <row r="26">
          <cell r="A26" t="str">
            <v>Key Figures</v>
          </cell>
          <cell r="B26" t="str">
            <v>,Mar YTD</v>
          </cell>
          <cell r="D26" t="str">
            <v>Last Refreshed</v>
          </cell>
          <cell r="E26" t="str">
            <v>04/24/2009 14:15:38</v>
          </cell>
        </row>
        <row r="28">
          <cell r="B28" t="str">
            <v>FS Line Item</v>
          </cell>
          <cell r="C28" t="str">
            <v>ACTPAY</v>
          </cell>
          <cell r="D28" t="str">
            <v>
5100</v>
          </cell>
          <cell r="E28" t="str">
            <v>
5103</v>
          </cell>
          <cell r="F28" t="str">
            <v>
5110</v>
          </cell>
        </row>
        <row r="29">
          <cell r="A29" t="str">
            <v>Management Entity</v>
          </cell>
          <cell r="C29" t="str">
            <v>Total Account Payabl</v>
          </cell>
          <cell r="D29" t="str">
            <v>Account Payable -</v>
          </cell>
          <cell r="E29" t="str">
            <v>Accounts Payable f</v>
          </cell>
          <cell r="F29" t="str">
            <v>Accounts Payable f</v>
          </cell>
        </row>
        <row r="30">
          <cell r="A30" t="str">
            <v>Total BMS</v>
          </cell>
          <cell r="B30" t="str">
            <v>Mar YTD</v>
          </cell>
          <cell r="C30">
            <v>-1292981.92597</v>
          </cell>
          <cell r="D30">
            <v>-1247082.2248</v>
          </cell>
          <cell r="E30">
            <v>-43136.74921</v>
          </cell>
          <cell r="F30">
            <v>-2762.95196</v>
          </cell>
        </row>
        <row r="31">
          <cell r="A31" t="str">
            <v>Total Company</v>
          </cell>
          <cell r="B31" t="str">
            <v>Mar YTD</v>
          </cell>
          <cell r="C31">
            <v>-1292981.92597</v>
          </cell>
          <cell r="D31">
            <v>-1247082.2248</v>
          </cell>
          <cell r="E31">
            <v>-43136.74921</v>
          </cell>
          <cell r="F31">
            <v>-2762.95196</v>
          </cell>
        </row>
        <row r="32">
          <cell r="A32" t="str">
            <v>Continuing Ops.</v>
          </cell>
          <cell r="B32" t="str">
            <v>Mar YTD</v>
          </cell>
          <cell r="C32">
            <v>-1280468.83617</v>
          </cell>
          <cell r="D32">
            <v>-1234569.13499</v>
          </cell>
          <cell r="E32">
            <v>-43136.74922</v>
          </cell>
          <cell r="F32">
            <v>-2762.95196</v>
          </cell>
        </row>
        <row r="33">
          <cell r="A33" t="str">
            <v>Rationalized</v>
          </cell>
          <cell r="B33" t="str">
            <v>Mar YTD</v>
          </cell>
          <cell r="C33">
            <v>2150.65711</v>
          </cell>
          <cell r="D33">
            <v>2150.65711</v>
          </cell>
        </row>
        <row r="34">
          <cell r="A34" t="str">
            <v>PG/US/BMS Staff U</v>
          </cell>
          <cell r="B34" t="str">
            <v>Mar YTD</v>
          </cell>
          <cell r="C34">
            <v>2152.7126</v>
          </cell>
          <cell r="D34">
            <v>2152.7126</v>
          </cell>
        </row>
        <row r="35">
          <cell r="A35" t="str">
            <v>I/C Pro Ctr</v>
          </cell>
          <cell r="B35" t="str">
            <v>Mar YTD</v>
          </cell>
          <cell r="C35">
            <v>-2.05549</v>
          </cell>
          <cell r="D35">
            <v>-2.05549</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BExRepositorySheet"/>
      <sheetName val="Budget Rates"/>
      <sheetName val="Table"/>
      <sheetName val="Graph"/>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rpmap"/>
      <sheetName val="Control"/>
      <sheetName val="Adj"/>
      <sheetName val="Corporation Database"/>
      <sheetName val="Front Page"/>
    </sheetNames>
    <sheetDataSet>
      <sheetData sheetId="0">
        <row r="2">
          <cell r="A2" t="str">
            <v>AAH</v>
          </cell>
          <cell r="B2" t="str">
            <v>000182</v>
          </cell>
        </row>
        <row r="3">
          <cell r="A3" t="str">
            <v>AAL</v>
          </cell>
          <cell r="B3" t="str">
            <v>000185</v>
          </cell>
        </row>
        <row r="4">
          <cell r="A4" t="str">
            <v>AAM</v>
          </cell>
          <cell r="B4" t="str">
            <v>000098</v>
          </cell>
        </row>
        <row r="5">
          <cell r="A5" t="str">
            <v>AAX</v>
          </cell>
          <cell r="B5" t="str">
            <v>000013</v>
          </cell>
        </row>
        <row r="6">
          <cell r="A6" t="str">
            <v>ACC</v>
          </cell>
          <cell r="B6" t="str">
            <v>000198</v>
          </cell>
        </row>
        <row r="7">
          <cell r="A7" t="str">
            <v>ACJ</v>
          </cell>
          <cell r="B7" t="str">
            <v>000136</v>
          </cell>
        </row>
        <row r="8">
          <cell r="A8" t="str">
            <v>ACL</v>
          </cell>
          <cell r="B8" t="str">
            <v>000183</v>
          </cell>
        </row>
        <row r="9">
          <cell r="A9" t="str">
            <v>ADC</v>
          </cell>
          <cell r="B9" t="str">
            <v>000250</v>
          </cell>
        </row>
        <row r="10">
          <cell r="A10" t="str">
            <v>ADE</v>
          </cell>
          <cell r="B10" t="str">
            <v>000104</v>
          </cell>
        </row>
        <row r="11">
          <cell r="A11" t="str">
            <v>ADF</v>
          </cell>
          <cell r="B11" t="str">
            <v>000249</v>
          </cell>
        </row>
        <row r="12">
          <cell r="A12" t="str">
            <v>ADG</v>
          </cell>
          <cell r="B12" t="str">
            <v>000157</v>
          </cell>
        </row>
        <row r="13">
          <cell r="A13" t="str">
            <v>AFR</v>
          </cell>
          <cell r="B13" t="str">
            <v>000251</v>
          </cell>
        </row>
        <row r="14">
          <cell r="A14" t="str">
            <v>AGL</v>
          </cell>
          <cell r="B14" t="str">
            <v>000139</v>
          </cell>
        </row>
        <row r="15">
          <cell r="A15" t="str">
            <v>AHA</v>
          </cell>
          <cell r="B15" t="str">
            <v>000248</v>
          </cell>
        </row>
        <row r="16">
          <cell r="A16" t="str">
            <v>APB</v>
          </cell>
          <cell r="B16" t="str">
            <v>000253</v>
          </cell>
        </row>
        <row r="17">
          <cell r="A17" t="str">
            <v>ATB</v>
          </cell>
          <cell r="B17" t="str">
            <v>000261</v>
          </cell>
        </row>
        <row r="18">
          <cell r="A18" t="str">
            <v>AUC</v>
          </cell>
          <cell r="B18" t="str">
            <v>000256</v>
          </cell>
        </row>
        <row r="19">
          <cell r="A19" t="str">
            <v>AUD</v>
          </cell>
          <cell r="B19" t="str">
            <v>000361</v>
          </cell>
        </row>
        <row r="20">
          <cell r="A20" t="str">
            <v>AUE</v>
          </cell>
          <cell r="B20" t="str">
            <v>000362</v>
          </cell>
        </row>
        <row r="21">
          <cell r="A21" t="str">
            <v>AVA</v>
          </cell>
          <cell r="B21" t="str">
            <v>000259</v>
          </cell>
        </row>
        <row r="22">
          <cell r="A22" t="str">
            <v>AWJ</v>
          </cell>
          <cell r="B22" t="str">
            <v>000364</v>
          </cell>
        </row>
        <row r="23">
          <cell r="A23" t="str">
            <v>AWW</v>
          </cell>
          <cell r="B23" t="str">
            <v>000406</v>
          </cell>
        </row>
        <row r="24">
          <cell r="A24" t="str">
            <v>AYY</v>
          </cell>
          <cell r="B24" t="str">
            <v>000272</v>
          </cell>
        </row>
        <row r="25">
          <cell r="A25" t="str">
            <v>AZZ</v>
          </cell>
          <cell r="B25" t="str">
            <v>000037</v>
          </cell>
        </row>
        <row r="26">
          <cell r="A26" t="str">
            <v>BAC</v>
          </cell>
          <cell r="B26" t="str">
            <v>000066</v>
          </cell>
        </row>
        <row r="27">
          <cell r="A27" t="str">
            <v>BAG</v>
          </cell>
          <cell r="B27" t="str">
            <v>000060</v>
          </cell>
        </row>
        <row r="28">
          <cell r="A28" t="str">
            <v>BAM</v>
          </cell>
          <cell r="B28" t="str">
            <v>000247</v>
          </cell>
        </row>
        <row r="29">
          <cell r="A29" t="str">
            <v>BCJ</v>
          </cell>
          <cell r="B29" t="str">
            <v>000131</v>
          </cell>
        </row>
        <row r="30">
          <cell r="A30" t="str">
            <v>BFS</v>
          </cell>
          <cell r="B30" t="str">
            <v>000403</v>
          </cell>
        </row>
        <row r="31">
          <cell r="A31" t="str">
            <v>BGF</v>
          </cell>
          <cell r="B31" t="str">
            <v>000305</v>
          </cell>
        </row>
        <row r="32">
          <cell r="A32" t="str">
            <v>BRC</v>
          </cell>
          <cell r="B32" t="str">
            <v>000376</v>
          </cell>
        </row>
        <row r="33">
          <cell r="A33" t="str">
            <v>BUE</v>
          </cell>
          <cell r="B33" t="str">
            <v>000363</v>
          </cell>
        </row>
        <row r="34">
          <cell r="A34" t="str">
            <v>BWW</v>
          </cell>
          <cell r="B34" t="str">
            <v>000379</v>
          </cell>
        </row>
        <row r="35">
          <cell r="A35" t="str">
            <v>CAF</v>
          </cell>
          <cell r="B35" t="str">
            <v>000274</v>
          </cell>
        </row>
        <row r="36">
          <cell r="A36" t="str">
            <v>CAQ</v>
          </cell>
          <cell r="B36" t="str">
            <v>000393</v>
          </cell>
        </row>
        <row r="37">
          <cell r="A37" t="str">
            <v>CAS</v>
          </cell>
          <cell r="B37" t="str">
            <v>000394</v>
          </cell>
        </row>
        <row r="38">
          <cell r="A38" t="str">
            <v>CAU</v>
          </cell>
          <cell r="B38" t="str">
            <v>000407</v>
          </cell>
        </row>
        <row r="39">
          <cell r="A39" t="str">
            <v>CAW</v>
          </cell>
          <cell r="B39" t="str">
            <v>000340</v>
          </cell>
        </row>
        <row r="40">
          <cell r="A40" t="str">
            <v>CAZ</v>
          </cell>
          <cell r="B40" t="str">
            <v>000341</v>
          </cell>
        </row>
        <row r="41">
          <cell r="A41" t="str">
            <v>CCJ</v>
          </cell>
          <cell r="B41" t="str">
            <v>000102</v>
          </cell>
        </row>
        <row r="42">
          <cell r="A42" t="str">
            <v>CGL</v>
          </cell>
          <cell r="B42" t="str">
            <v>000144</v>
          </cell>
        </row>
        <row r="43">
          <cell r="A43" t="str">
            <v>CQQ</v>
          </cell>
          <cell r="B43" t="str">
            <v>000395</v>
          </cell>
        </row>
        <row r="44">
          <cell r="A44" t="str">
            <v>CRC</v>
          </cell>
          <cell r="B44" t="str">
            <v>000324</v>
          </cell>
        </row>
        <row r="45">
          <cell r="A45" t="str">
            <v>CUA</v>
          </cell>
          <cell r="B45" t="str">
            <v>000325</v>
          </cell>
        </row>
        <row r="46">
          <cell r="A46" t="str">
            <v>CWW</v>
          </cell>
          <cell r="B46" t="str">
            <v>000270</v>
          </cell>
        </row>
        <row r="47">
          <cell r="A47" t="str">
            <v>DAB</v>
          </cell>
          <cell r="B47" t="str">
            <v>000113</v>
          </cell>
        </row>
        <row r="48">
          <cell r="A48" t="str">
            <v>DAO</v>
          </cell>
          <cell r="B48" t="str">
            <v>000308</v>
          </cell>
        </row>
        <row r="49">
          <cell r="A49" t="str">
            <v>DAS</v>
          </cell>
          <cell r="B49" t="str">
            <v>000003</v>
          </cell>
        </row>
        <row r="50">
          <cell r="A50" t="str">
            <v>DAV</v>
          </cell>
          <cell r="B50" t="str">
            <v>000235</v>
          </cell>
        </row>
        <row r="51">
          <cell r="A51" t="str">
            <v>DAW</v>
          </cell>
          <cell r="B51" t="str">
            <v>000311</v>
          </cell>
        </row>
        <row r="52">
          <cell r="A52" t="str">
            <v>DAX</v>
          </cell>
          <cell r="B52" t="str">
            <v>000224</v>
          </cell>
        </row>
        <row r="53">
          <cell r="A53" t="str">
            <v>DAY</v>
          </cell>
          <cell r="B53" t="str">
            <v>000312</v>
          </cell>
        </row>
        <row r="54">
          <cell r="A54" t="str">
            <v>DAZ</v>
          </cell>
          <cell r="B54" t="str">
            <v>000314</v>
          </cell>
        </row>
        <row r="55">
          <cell r="A55" t="str">
            <v>DBB</v>
          </cell>
          <cell r="B55" t="str">
            <v>000396</v>
          </cell>
        </row>
        <row r="56">
          <cell r="A56" t="str">
            <v>DZZ</v>
          </cell>
          <cell r="B56" t="str">
            <v>000001</v>
          </cell>
        </row>
        <row r="57">
          <cell r="A57" t="str">
            <v>EYY</v>
          </cell>
          <cell r="B57" t="str">
            <v>000112</v>
          </cell>
        </row>
        <row r="58">
          <cell r="A58" t="str">
            <v>EZZ</v>
          </cell>
          <cell r="B58" t="str">
            <v>000252</v>
          </cell>
        </row>
        <row r="59">
          <cell r="A59" t="str">
            <v>GAC</v>
          </cell>
          <cell r="B59" t="str">
            <v>000201</v>
          </cell>
        </row>
        <row r="60">
          <cell r="A60" t="str">
            <v>GAL</v>
          </cell>
          <cell r="B60" t="str">
            <v>000197</v>
          </cell>
        </row>
        <row r="61">
          <cell r="A61" t="str">
            <v>GCJ</v>
          </cell>
          <cell r="B61" t="str">
            <v>000352</v>
          </cell>
        </row>
        <row r="62">
          <cell r="A62" t="str">
            <v>GCL</v>
          </cell>
          <cell r="B62" t="str">
            <v>000090</v>
          </cell>
        </row>
        <row r="63">
          <cell r="A63" t="str">
            <v>GDE</v>
          </cell>
          <cell r="B63" t="str">
            <v>000210</v>
          </cell>
        </row>
        <row r="64">
          <cell r="A64" t="str">
            <v>GGL</v>
          </cell>
          <cell r="B64" t="str">
            <v>000388</v>
          </cell>
        </row>
        <row r="65">
          <cell r="A65" t="str">
            <v>GIE</v>
          </cell>
          <cell r="B65" t="str">
            <v>000360</v>
          </cell>
        </row>
        <row r="66">
          <cell r="A66" t="str">
            <v>GWW</v>
          </cell>
          <cell r="B66" t="str">
            <v>000318</v>
          </cell>
        </row>
        <row r="67">
          <cell r="A67" t="str">
            <v>HAC</v>
          </cell>
          <cell r="B67" t="str">
            <v>000373</v>
          </cell>
        </row>
        <row r="68">
          <cell r="A68" t="str">
            <v>HAH</v>
          </cell>
          <cell r="B68" t="str">
            <v>000326</v>
          </cell>
        </row>
        <row r="69">
          <cell r="A69" t="str">
            <v>HAZ</v>
          </cell>
          <cell r="B69" t="str">
            <v>000242</v>
          </cell>
        </row>
        <row r="70">
          <cell r="A70" t="str">
            <v>HCC</v>
          </cell>
          <cell r="B70" t="str">
            <v>000358</v>
          </cell>
        </row>
        <row r="71">
          <cell r="A71" t="str">
            <v>HCJ</v>
          </cell>
          <cell r="B71" t="str">
            <v>000165</v>
          </cell>
        </row>
        <row r="72">
          <cell r="A72" t="str">
            <v>HCL</v>
          </cell>
          <cell r="B72" t="str">
            <v>000386</v>
          </cell>
        </row>
        <row r="73">
          <cell r="A73" t="str">
            <v>HDO</v>
          </cell>
          <cell r="B73" t="str">
            <v>000356</v>
          </cell>
        </row>
        <row r="74">
          <cell r="A74" t="str">
            <v>HGF</v>
          </cell>
          <cell r="B74" t="str">
            <v>000209</v>
          </cell>
        </row>
        <row r="75">
          <cell r="A75" t="str">
            <v>HGG</v>
          </cell>
          <cell r="B75" t="str">
            <v>000327</v>
          </cell>
        </row>
        <row r="76">
          <cell r="A76" t="str">
            <v>HHA</v>
          </cell>
          <cell r="B76" t="str">
            <v>000328</v>
          </cell>
        </row>
        <row r="77">
          <cell r="A77" t="str">
            <v>HHB</v>
          </cell>
          <cell r="B77" t="str">
            <v>000329</v>
          </cell>
        </row>
        <row r="78">
          <cell r="A78" t="str">
            <v>HJA</v>
          </cell>
          <cell r="B78" t="str">
            <v>000330</v>
          </cell>
        </row>
        <row r="79">
          <cell r="A79" t="str">
            <v>HLF</v>
          </cell>
          <cell r="B79" t="str">
            <v>000085</v>
          </cell>
        </row>
        <row r="80">
          <cell r="A80" t="str">
            <v>HMB</v>
          </cell>
          <cell r="B80" t="str">
            <v>000392</v>
          </cell>
        </row>
        <row r="81">
          <cell r="A81" t="str">
            <v>HMI</v>
          </cell>
          <cell r="B81" t="str">
            <v>000391</v>
          </cell>
        </row>
        <row r="82">
          <cell r="A82" t="str">
            <v>HPB</v>
          </cell>
          <cell r="B82" t="str">
            <v>000277</v>
          </cell>
        </row>
        <row r="83">
          <cell r="A83" t="str">
            <v>HPL</v>
          </cell>
          <cell r="B83" t="str">
            <v>000064</v>
          </cell>
        </row>
        <row r="84">
          <cell r="A84" t="str">
            <v>HPV</v>
          </cell>
          <cell r="B84" t="str">
            <v>000278</v>
          </cell>
        </row>
        <row r="85">
          <cell r="A85" t="str">
            <v>HRJ</v>
          </cell>
          <cell r="B85" t="str">
            <v>000279</v>
          </cell>
        </row>
        <row r="86">
          <cell r="A86" t="str">
            <v>HUA</v>
          </cell>
          <cell r="B86" t="str">
            <v>000331</v>
          </cell>
        </row>
        <row r="87">
          <cell r="A87" t="str">
            <v>HWN</v>
          </cell>
          <cell r="B87" t="str">
            <v>000321</v>
          </cell>
        </row>
        <row r="88">
          <cell r="A88" t="str">
            <v>HWW</v>
          </cell>
          <cell r="B88" t="str">
            <v>000332</v>
          </cell>
        </row>
        <row r="89">
          <cell r="A89" t="str">
            <v>HZP</v>
          </cell>
          <cell r="B89" t="str">
            <v>000319</v>
          </cell>
        </row>
        <row r="90">
          <cell r="A90" t="str">
            <v>IAC</v>
          </cell>
          <cell r="B90" t="str">
            <v>000241</v>
          </cell>
        </row>
        <row r="91">
          <cell r="A91" t="str">
            <v>ICC</v>
          </cell>
          <cell r="B91" t="str">
            <v>000101</v>
          </cell>
        </row>
        <row r="92">
          <cell r="A92" t="str">
            <v>ICJ</v>
          </cell>
          <cell r="B92" t="str">
            <v>000374</v>
          </cell>
        </row>
        <row r="93">
          <cell r="A93" t="str">
            <v>IGF</v>
          </cell>
          <cell r="B93" t="str">
            <v>000176</v>
          </cell>
        </row>
        <row r="94">
          <cell r="A94" t="str">
            <v>IGL</v>
          </cell>
          <cell r="B94" t="str">
            <v>000142</v>
          </cell>
        </row>
        <row r="95">
          <cell r="A95" t="str">
            <v>IPL</v>
          </cell>
          <cell r="B95" t="str">
            <v>000390</v>
          </cell>
        </row>
        <row r="96">
          <cell r="A96" t="str">
            <v>IVP</v>
          </cell>
          <cell r="B96" t="str">
            <v>000162</v>
          </cell>
        </row>
        <row r="97">
          <cell r="A97" t="str">
            <v>IWN</v>
          </cell>
          <cell r="B97" t="str">
            <v>000365</v>
          </cell>
        </row>
        <row r="98">
          <cell r="A98" t="str">
            <v>IWO</v>
          </cell>
          <cell r="B98" t="str">
            <v>000344</v>
          </cell>
        </row>
        <row r="99">
          <cell r="A99" t="str">
            <v>IWW</v>
          </cell>
          <cell r="B99" t="str">
            <v>000231</v>
          </cell>
        </row>
        <row r="100">
          <cell r="A100" t="str">
            <v>JAG</v>
          </cell>
          <cell r="B100" t="str">
            <v>000053</v>
          </cell>
        </row>
        <row r="101">
          <cell r="A101" t="str">
            <v>JAH</v>
          </cell>
          <cell r="B101" t="str">
            <v>000059</v>
          </cell>
        </row>
        <row r="102">
          <cell r="A102" t="str">
            <v>JAL</v>
          </cell>
          <cell r="B102" t="str">
            <v>000044</v>
          </cell>
        </row>
        <row r="103">
          <cell r="A103" t="str">
            <v>JCB</v>
          </cell>
          <cell r="B103" t="str">
            <v>000405</v>
          </cell>
        </row>
        <row r="104">
          <cell r="A104" t="str">
            <v>JCJ</v>
          </cell>
          <cell r="B104" t="str">
            <v>000034</v>
          </cell>
        </row>
        <row r="105">
          <cell r="A105" t="str">
            <v>JCL</v>
          </cell>
          <cell r="B105" t="str">
            <v>000054</v>
          </cell>
        </row>
        <row r="106">
          <cell r="A106" t="str">
            <v>JDK</v>
          </cell>
          <cell r="B106" t="str">
            <v>000050</v>
          </cell>
        </row>
        <row r="107">
          <cell r="A107" t="str">
            <v>JGA</v>
          </cell>
          <cell r="B107" t="str">
            <v>000068</v>
          </cell>
        </row>
        <row r="108">
          <cell r="A108" t="str">
            <v>JGB</v>
          </cell>
          <cell r="B108" t="str">
            <v>000123</v>
          </cell>
        </row>
        <row r="109">
          <cell r="A109" t="str">
            <v>JGF</v>
          </cell>
          <cell r="B109" t="str">
            <v>000062</v>
          </cell>
        </row>
        <row r="110">
          <cell r="A110" t="str">
            <v>JGL</v>
          </cell>
          <cell r="B110" t="str">
            <v>000141</v>
          </cell>
        </row>
        <row r="111">
          <cell r="A111" t="str">
            <v>JHQ</v>
          </cell>
          <cell r="B111" t="str">
            <v>000397</v>
          </cell>
        </row>
        <row r="112">
          <cell r="A112" t="str">
            <v>JLF</v>
          </cell>
          <cell r="B112" t="str">
            <v>000071</v>
          </cell>
        </row>
        <row r="113">
          <cell r="A113" t="str">
            <v>JRC</v>
          </cell>
          <cell r="B113" t="str">
            <v>000081</v>
          </cell>
        </row>
        <row r="114">
          <cell r="A114" t="str">
            <v>JSJ</v>
          </cell>
          <cell r="B114" t="str">
            <v>000058</v>
          </cell>
        </row>
        <row r="115">
          <cell r="A115" t="str">
            <v>JTB</v>
          </cell>
          <cell r="B115" t="str">
            <v>000260</v>
          </cell>
        </row>
        <row r="116">
          <cell r="A116" t="str">
            <v>JUA</v>
          </cell>
          <cell r="B116" t="str">
            <v>000038</v>
          </cell>
        </row>
        <row r="117">
          <cell r="A117" t="str">
            <v>JUB</v>
          </cell>
          <cell r="B117" t="str">
            <v>000046</v>
          </cell>
        </row>
        <row r="118">
          <cell r="A118" t="str">
            <v>JUC</v>
          </cell>
          <cell r="B118" t="str">
            <v>000257</v>
          </cell>
        </row>
        <row r="119">
          <cell r="A119" t="str">
            <v>JUH</v>
          </cell>
          <cell r="B119" t="str">
            <v>000048</v>
          </cell>
        </row>
        <row r="120">
          <cell r="A120" t="str">
            <v>JUM</v>
          </cell>
          <cell r="B120" t="str">
            <v>000027</v>
          </cell>
        </row>
        <row r="121">
          <cell r="A121" t="str">
            <v>JVP</v>
          </cell>
          <cell r="B121" t="str">
            <v>000163</v>
          </cell>
        </row>
        <row r="122">
          <cell r="A122" t="str">
            <v>JVS</v>
          </cell>
          <cell r="B122" t="str">
            <v>000230</v>
          </cell>
        </row>
        <row r="123">
          <cell r="A123" t="str">
            <v>JWA</v>
          </cell>
          <cell r="B123" t="str">
            <v>000042</v>
          </cell>
        </row>
        <row r="124">
          <cell r="A124" t="str">
            <v>JWB</v>
          </cell>
          <cell r="B124" t="str">
            <v>000056</v>
          </cell>
        </row>
        <row r="125">
          <cell r="A125" t="str">
            <v>JWF</v>
          </cell>
          <cell r="B125" t="str">
            <v>000366</v>
          </cell>
        </row>
        <row r="126">
          <cell r="A126" t="str">
            <v>JWG</v>
          </cell>
          <cell r="B126" t="str">
            <v>000065</v>
          </cell>
        </row>
        <row r="127">
          <cell r="A127" t="str">
            <v>JWJ</v>
          </cell>
          <cell r="B127" t="str">
            <v>000069</v>
          </cell>
        </row>
        <row r="128">
          <cell r="A128" t="str">
            <v>JWO</v>
          </cell>
          <cell r="B128" t="str">
            <v>000380</v>
          </cell>
        </row>
        <row r="129">
          <cell r="A129" t="str">
            <v>JWW</v>
          </cell>
          <cell r="B129" t="str">
            <v>000089</v>
          </cell>
        </row>
        <row r="130">
          <cell r="A130" t="str">
            <v>JWZ</v>
          </cell>
          <cell r="B130" t="str">
            <v>000378</v>
          </cell>
        </row>
        <row r="131">
          <cell r="A131" t="str">
            <v>JZZ</v>
          </cell>
          <cell r="B131" t="str">
            <v>000020</v>
          </cell>
        </row>
        <row r="132">
          <cell r="A132" t="str">
            <v>KAC</v>
          </cell>
          <cell r="B132" t="str">
            <v>000115</v>
          </cell>
        </row>
        <row r="133">
          <cell r="A133" t="str">
            <v>KAE</v>
          </cell>
          <cell r="B133" t="str">
            <v>000246</v>
          </cell>
        </row>
        <row r="134">
          <cell r="A134" t="str">
            <v>KAG</v>
          </cell>
          <cell r="B134" t="str">
            <v>000211</v>
          </cell>
        </row>
        <row r="135">
          <cell r="A135" t="str">
            <v>KAH</v>
          </cell>
          <cell r="B135" t="str">
            <v>000184</v>
          </cell>
        </row>
        <row r="136">
          <cell r="A136" t="str">
            <v>KAL</v>
          </cell>
          <cell r="B136" t="str">
            <v>000244</v>
          </cell>
        </row>
        <row r="137">
          <cell r="A137" t="str">
            <v>KCJ</v>
          </cell>
          <cell r="B137" t="str">
            <v>000076</v>
          </cell>
        </row>
        <row r="138">
          <cell r="A138" t="str">
            <v>KCL</v>
          </cell>
          <cell r="B138" t="str">
            <v>000070</v>
          </cell>
        </row>
        <row r="139">
          <cell r="A139" t="str">
            <v>KGF</v>
          </cell>
          <cell r="B139" t="str">
            <v>000173</v>
          </cell>
        </row>
        <row r="140">
          <cell r="A140" t="str">
            <v>KGG</v>
          </cell>
          <cell r="B140" t="str">
            <v>000243</v>
          </cell>
        </row>
        <row r="141">
          <cell r="A141" t="str">
            <v>KGL</v>
          </cell>
          <cell r="B141" t="str">
            <v>000138</v>
          </cell>
        </row>
        <row r="142">
          <cell r="A142" t="str">
            <v>KZZ</v>
          </cell>
          <cell r="B142" t="str">
            <v>000109</v>
          </cell>
        </row>
        <row r="143">
          <cell r="A143" t="str">
            <v>LAC</v>
          </cell>
          <cell r="B143" t="str">
            <v>000043</v>
          </cell>
        </row>
        <row r="144">
          <cell r="A144" t="str">
            <v>LAG</v>
          </cell>
          <cell r="B144" t="str">
            <v>000212</v>
          </cell>
        </row>
        <row r="145">
          <cell r="A145" t="str">
            <v>LAH</v>
          </cell>
          <cell r="B145" t="str">
            <v>000145</v>
          </cell>
        </row>
        <row r="146">
          <cell r="A146" t="str">
            <v>LAS</v>
          </cell>
          <cell r="B146" t="str">
            <v>000237</v>
          </cell>
        </row>
        <row r="147">
          <cell r="A147" t="str">
            <v>LCL</v>
          </cell>
          <cell r="B147" t="str">
            <v>000245</v>
          </cell>
        </row>
        <row r="148">
          <cell r="A148" t="str">
            <v>LDS</v>
          </cell>
          <cell r="B148" t="str">
            <v>000375</v>
          </cell>
        </row>
        <row r="149">
          <cell r="A149" t="str">
            <v>LGF</v>
          </cell>
          <cell r="B149" t="str">
            <v>000148</v>
          </cell>
        </row>
        <row r="150">
          <cell r="A150" t="str">
            <v>LHA</v>
          </cell>
          <cell r="B150" t="str">
            <v>000057</v>
          </cell>
        </row>
        <row r="151">
          <cell r="A151" t="str">
            <v>LHB</v>
          </cell>
          <cell r="B151" t="str">
            <v>000336</v>
          </cell>
        </row>
        <row r="152">
          <cell r="A152" t="str">
            <v>LLD</v>
          </cell>
          <cell r="B152" t="str">
            <v>000121</v>
          </cell>
        </row>
        <row r="153">
          <cell r="A153" t="str">
            <v>LUB</v>
          </cell>
          <cell r="B153" t="str">
            <v>000205</v>
          </cell>
        </row>
        <row r="154">
          <cell r="A154" t="str">
            <v>LUC</v>
          </cell>
          <cell r="B154" t="str">
            <v>000073</v>
          </cell>
        </row>
        <row r="155">
          <cell r="A155" t="str">
            <v>LVA</v>
          </cell>
          <cell r="B155" t="str">
            <v>000122</v>
          </cell>
        </row>
        <row r="156">
          <cell r="A156" t="str">
            <v>LVL</v>
          </cell>
          <cell r="B156" t="str">
            <v>000035</v>
          </cell>
        </row>
        <row r="157">
          <cell r="A157" t="str">
            <v>LWE</v>
          </cell>
          <cell r="B157" t="str">
            <v>000401</v>
          </cell>
        </row>
        <row r="158">
          <cell r="A158" t="str">
            <v>LWH</v>
          </cell>
          <cell r="B158" t="str">
            <v>000051</v>
          </cell>
        </row>
        <row r="159">
          <cell r="A159" t="str">
            <v>LWW</v>
          </cell>
          <cell r="B159" t="str">
            <v>000155</v>
          </cell>
        </row>
        <row r="160">
          <cell r="A160" t="str">
            <v>LXR</v>
          </cell>
          <cell r="B160" t="str">
            <v>000381</v>
          </cell>
        </row>
        <row r="161">
          <cell r="A161" t="str">
            <v>LZA</v>
          </cell>
          <cell r="B161" t="str">
            <v>000135</v>
          </cell>
        </row>
        <row r="162">
          <cell r="A162" t="str">
            <v>LZB</v>
          </cell>
          <cell r="B162" t="str">
            <v>000096</v>
          </cell>
        </row>
        <row r="163">
          <cell r="A163" t="str">
            <v>LZE</v>
          </cell>
          <cell r="B163" t="str">
            <v>000079</v>
          </cell>
        </row>
        <row r="164">
          <cell r="A164" t="str">
            <v>LZI</v>
          </cell>
          <cell r="B164" t="str">
            <v>000095</v>
          </cell>
        </row>
        <row r="165">
          <cell r="A165" t="str">
            <v>LZM</v>
          </cell>
          <cell r="B165" t="str">
            <v>000097</v>
          </cell>
        </row>
        <row r="166">
          <cell r="A166" t="str">
            <v>LZP</v>
          </cell>
          <cell r="B166" t="str">
            <v>000100</v>
          </cell>
        </row>
        <row r="167">
          <cell r="A167" t="str">
            <v>LZZ</v>
          </cell>
          <cell r="B167" t="str">
            <v>000283</v>
          </cell>
        </row>
        <row r="168">
          <cell r="A168" t="str">
            <v>MAC</v>
          </cell>
          <cell r="B168" t="str">
            <v>000075</v>
          </cell>
        </row>
        <row r="169">
          <cell r="A169" t="str">
            <v>MAH</v>
          </cell>
          <cell r="B169" t="str">
            <v>000181</v>
          </cell>
        </row>
        <row r="170">
          <cell r="A170" t="str">
            <v>MCJ</v>
          </cell>
          <cell r="B170" t="str">
            <v>000265</v>
          </cell>
        </row>
        <row r="171">
          <cell r="A171" t="str">
            <v>MCL</v>
          </cell>
          <cell r="B171" t="str">
            <v>000072</v>
          </cell>
        </row>
        <row r="172">
          <cell r="A172" t="str">
            <v>MDK</v>
          </cell>
          <cell r="B172" t="str">
            <v>000343</v>
          </cell>
        </row>
        <row r="173">
          <cell r="A173" t="str">
            <v>MGF</v>
          </cell>
          <cell r="B173" t="str">
            <v>000177</v>
          </cell>
        </row>
        <row r="174">
          <cell r="A174" t="str">
            <v>MGG</v>
          </cell>
          <cell r="B174" t="str">
            <v>000134</v>
          </cell>
        </row>
        <row r="175">
          <cell r="A175" t="str">
            <v>MHA</v>
          </cell>
          <cell r="B175" t="str">
            <v>000337</v>
          </cell>
        </row>
        <row r="176">
          <cell r="A176" t="str">
            <v>MHB</v>
          </cell>
          <cell r="B176" t="str">
            <v>000338</v>
          </cell>
        </row>
        <row r="177">
          <cell r="A177" t="str">
            <v>MPB</v>
          </cell>
          <cell r="B177" t="str">
            <v>000284</v>
          </cell>
        </row>
        <row r="178">
          <cell r="A178" t="str">
            <v>MPL</v>
          </cell>
          <cell r="B178" t="str">
            <v>000055</v>
          </cell>
        </row>
        <row r="179">
          <cell r="A179" t="str">
            <v>MTB</v>
          </cell>
          <cell r="B179" t="str">
            <v>000039</v>
          </cell>
        </row>
        <row r="180">
          <cell r="A180" t="str">
            <v>MUA</v>
          </cell>
          <cell r="B180" t="str">
            <v>000153</v>
          </cell>
        </row>
        <row r="181">
          <cell r="A181" t="str">
            <v>MUB</v>
          </cell>
          <cell r="B181" t="str">
            <v>000254</v>
          </cell>
        </row>
        <row r="182">
          <cell r="A182" t="str">
            <v>MUC</v>
          </cell>
          <cell r="B182" t="str">
            <v>000258</v>
          </cell>
        </row>
        <row r="183">
          <cell r="A183" t="str">
            <v>MUJ</v>
          </cell>
          <cell r="B183" t="str">
            <v>000334</v>
          </cell>
        </row>
        <row r="184">
          <cell r="A184" t="str">
            <v>NGF</v>
          </cell>
          <cell r="B184" t="str">
            <v>000174</v>
          </cell>
        </row>
        <row r="185">
          <cell r="A185" t="str">
            <v>NZZ</v>
          </cell>
          <cell r="B185" t="str">
            <v>000110</v>
          </cell>
        </row>
        <row r="186">
          <cell r="A186" t="str">
            <v>OAC</v>
          </cell>
          <cell r="B186" t="str">
            <v>000202</v>
          </cell>
        </row>
        <row r="187">
          <cell r="A187" t="str">
            <v>OCJ</v>
          </cell>
          <cell r="B187" t="str">
            <v>000167</v>
          </cell>
        </row>
        <row r="188">
          <cell r="A188" t="str">
            <v>OZZ</v>
          </cell>
          <cell r="B188" t="str">
            <v>000227</v>
          </cell>
        </row>
        <row r="189">
          <cell r="A189" t="str">
            <v>PAC</v>
          </cell>
          <cell r="B189" t="str">
            <v>000178</v>
          </cell>
        </row>
        <row r="190">
          <cell r="A190" t="str">
            <v>PAG</v>
          </cell>
          <cell r="B190" t="str">
            <v>000061</v>
          </cell>
        </row>
        <row r="191">
          <cell r="A191" t="str">
            <v>PAM</v>
          </cell>
          <cell r="B191" t="str">
            <v>000385</v>
          </cell>
        </row>
        <row r="192">
          <cell r="A192" t="str">
            <v>PCA</v>
          </cell>
          <cell r="B192" t="str">
            <v>000052</v>
          </cell>
        </row>
        <row r="193">
          <cell r="A193" t="str">
            <v>PCB</v>
          </cell>
          <cell r="B193" t="str">
            <v>000125</v>
          </cell>
        </row>
        <row r="194">
          <cell r="A194" t="str">
            <v>PCD</v>
          </cell>
          <cell r="B194" t="str">
            <v>000119</v>
          </cell>
        </row>
        <row r="195">
          <cell r="A195" t="str">
            <v>PCJ</v>
          </cell>
          <cell r="B195" t="str">
            <v>000087</v>
          </cell>
        </row>
        <row r="196">
          <cell r="A196" t="str">
            <v>PCL</v>
          </cell>
          <cell r="B196" t="str">
            <v>000389</v>
          </cell>
        </row>
        <row r="197">
          <cell r="A197" t="str">
            <v>PDC</v>
          </cell>
          <cell r="B197" t="str">
            <v>000124</v>
          </cell>
        </row>
        <row r="198">
          <cell r="A198" t="str">
            <v>PDE</v>
          </cell>
          <cell r="B198" t="str">
            <v>000078</v>
          </cell>
        </row>
        <row r="199">
          <cell r="A199" t="str">
            <v>PDF</v>
          </cell>
          <cell r="B199" t="str">
            <v>000126</v>
          </cell>
        </row>
        <row r="200">
          <cell r="A200" t="str">
            <v>PDK</v>
          </cell>
          <cell r="B200" t="str">
            <v>000161</v>
          </cell>
        </row>
        <row r="201">
          <cell r="A201" t="str">
            <v>PEA</v>
          </cell>
          <cell r="B201" t="str">
            <v>000286</v>
          </cell>
        </row>
        <row r="202">
          <cell r="A202" t="str">
            <v>PFR</v>
          </cell>
          <cell r="B202" t="str">
            <v>000150</v>
          </cell>
        </row>
        <row r="203">
          <cell r="A203" t="str">
            <v>PFU</v>
          </cell>
          <cell r="B203" t="str">
            <v>000398</v>
          </cell>
        </row>
        <row r="204">
          <cell r="A204" t="str">
            <v>PGF</v>
          </cell>
          <cell r="B204" t="str">
            <v>000207</v>
          </cell>
        </row>
        <row r="205">
          <cell r="A205" t="str">
            <v>PGG</v>
          </cell>
          <cell r="B205" t="str">
            <v>000074</v>
          </cell>
        </row>
        <row r="206">
          <cell r="A206" t="str">
            <v>PGH</v>
          </cell>
          <cell r="B206" t="str">
            <v>000149</v>
          </cell>
        </row>
        <row r="207">
          <cell r="A207" t="str">
            <v>PGL</v>
          </cell>
          <cell r="B207" t="str">
            <v>000049</v>
          </cell>
        </row>
        <row r="208">
          <cell r="A208" t="str">
            <v>PHC</v>
          </cell>
          <cell r="B208" t="str">
            <v>000045</v>
          </cell>
        </row>
        <row r="209">
          <cell r="A209" t="str">
            <v>PHD</v>
          </cell>
          <cell r="B209" t="str">
            <v>000357</v>
          </cell>
        </row>
        <row r="210">
          <cell r="A210" t="str">
            <v>PJA</v>
          </cell>
          <cell r="B210" t="str">
            <v>000335</v>
          </cell>
        </row>
        <row r="211">
          <cell r="A211" t="str">
            <v>PLC</v>
          </cell>
          <cell r="B211" t="str">
            <v>000268</v>
          </cell>
        </row>
        <row r="212">
          <cell r="A212" t="str">
            <v>PLF</v>
          </cell>
          <cell r="B212" t="str">
            <v>000287</v>
          </cell>
        </row>
        <row r="213">
          <cell r="A213" t="str">
            <v>PPV</v>
          </cell>
          <cell r="B213" t="str">
            <v>000288</v>
          </cell>
        </row>
        <row r="214">
          <cell r="A214" t="str">
            <v>PRC</v>
          </cell>
          <cell r="B214" t="str">
            <v>000377</v>
          </cell>
        </row>
        <row r="215">
          <cell r="A215" t="str">
            <v>PRJ</v>
          </cell>
          <cell r="B215" t="str">
            <v>000289</v>
          </cell>
        </row>
        <row r="216">
          <cell r="A216" t="str">
            <v>PSA</v>
          </cell>
          <cell r="B216" t="str">
            <v>000290</v>
          </cell>
        </row>
        <row r="217">
          <cell r="A217" t="str">
            <v>PSC</v>
          </cell>
          <cell r="B217" t="str">
            <v>000399</v>
          </cell>
        </row>
        <row r="218">
          <cell r="A218" t="str">
            <v>PSD</v>
          </cell>
          <cell r="B218" t="str">
            <v>000156</v>
          </cell>
        </row>
        <row r="219">
          <cell r="A219" t="str">
            <v>PSI</v>
          </cell>
          <cell r="B219" t="str">
            <v>000291</v>
          </cell>
        </row>
        <row r="220">
          <cell r="A220" t="str">
            <v>PSK</v>
          </cell>
          <cell r="B220" t="str">
            <v>000292</v>
          </cell>
        </row>
        <row r="221">
          <cell r="A221" t="str">
            <v>PSL</v>
          </cell>
          <cell r="B221" t="str">
            <v>000293</v>
          </cell>
        </row>
        <row r="222">
          <cell r="A222" t="str">
            <v>PTB</v>
          </cell>
          <cell r="B222" t="str">
            <v>000063</v>
          </cell>
        </row>
        <row r="223">
          <cell r="A223" t="str">
            <v>PUD</v>
          </cell>
          <cell r="B223" t="str">
            <v>000217</v>
          </cell>
        </row>
        <row r="224">
          <cell r="A224" t="str">
            <v>PUE</v>
          </cell>
          <cell r="B224" t="str">
            <v>000047</v>
          </cell>
        </row>
        <row r="225">
          <cell r="A225" t="str">
            <v>PVL</v>
          </cell>
          <cell r="B225" t="str">
            <v>000294</v>
          </cell>
        </row>
        <row r="226">
          <cell r="A226" t="str">
            <v>PWA</v>
          </cell>
          <cell r="B226" t="str">
            <v>000154</v>
          </cell>
        </row>
        <row r="227">
          <cell r="A227" t="str">
            <v>PWE</v>
          </cell>
          <cell r="B227" t="str">
            <v>000382</v>
          </cell>
        </row>
        <row r="228">
          <cell r="A228" t="str">
            <v>PWF</v>
          </cell>
          <cell r="B228" t="str">
            <v>000040</v>
          </cell>
        </row>
        <row r="229">
          <cell r="A229" t="str">
            <v>PWG</v>
          </cell>
          <cell r="B229" t="str">
            <v>000295</v>
          </cell>
        </row>
        <row r="230">
          <cell r="A230" t="str">
            <v>PWH</v>
          </cell>
          <cell r="B230" t="str">
            <v>000296</v>
          </cell>
        </row>
        <row r="231">
          <cell r="A231" t="str">
            <v>PWI</v>
          </cell>
          <cell r="B231" t="str">
            <v>000116</v>
          </cell>
        </row>
        <row r="232">
          <cell r="A232" t="str">
            <v>PWK</v>
          </cell>
          <cell r="B232" t="str">
            <v>000367</v>
          </cell>
        </row>
        <row r="233">
          <cell r="A233" t="str">
            <v>PWL</v>
          </cell>
          <cell r="B233" t="str">
            <v>000080</v>
          </cell>
        </row>
        <row r="234">
          <cell r="A234" t="str">
            <v>PWM</v>
          </cell>
          <cell r="B234" t="str">
            <v>000083</v>
          </cell>
        </row>
        <row r="235">
          <cell r="A235" t="str">
            <v>PWN</v>
          </cell>
          <cell r="B235" t="str">
            <v>000297</v>
          </cell>
        </row>
        <row r="236">
          <cell r="A236" t="str">
            <v>PWW</v>
          </cell>
          <cell r="B236" t="str">
            <v>000271</v>
          </cell>
        </row>
        <row r="237">
          <cell r="A237" t="str">
            <v>PXM</v>
          </cell>
          <cell r="B237" t="str">
            <v>000298</v>
          </cell>
        </row>
        <row r="238">
          <cell r="A238" t="str">
            <v>PXN</v>
          </cell>
          <cell r="B238" t="str">
            <v>000299</v>
          </cell>
        </row>
        <row r="239">
          <cell r="A239" t="str">
            <v>PXR</v>
          </cell>
          <cell r="B239" t="str">
            <v>000300</v>
          </cell>
        </row>
        <row r="240">
          <cell r="A240" t="str">
            <v>PZE</v>
          </cell>
          <cell r="B240" t="str">
            <v>000320</v>
          </cell>
        </row>
        <row r="241">
          <cell r="A241" t="str">
            <v>PZZ</v>
          </cell>
          <cell r="B241" t="str">
            <v>000106</v>
          </cell>
        </row>
        <row r="242">
          <cell r="A242" t="str">
            <v>RZE</v>
          </cell>
          <cell r="B242" t="str">
            <v>000301</v>
          </cell>
        </row>
        <row r="243">
          <cell r="A243" t="str">
            <v>RZZ</v>
          </cell>
          <cell r="B243" t="str">
            <v>000111</v>
          </cell>
        </row>
        <row r="244">
          <cell r="A244" t="str">
            <v>TAC</v>
          </cell>
          <cell r="B244" t="str">
            <v>000238</v>
          </cell>
        </row>
        <row r="245">
          <cell r="A245" t="str">
            <v>TZZ</v>
          </cell>
          <cell r="B245" t="str">
            <v>000223</v>
          </cell>
        </row>
        <row r="246">
          <cell r="A246" t="str">
            <v>VZZ</v>
          </cell>
          <cell r="B246" t="str">
            <v>000029</v>
          </cell>
        </row>
        <row r="247">
          <cell r="A247" t="str">
            <v>WAC</v>
          </cell>
          <cell r="B247" t="str">
            <v>000199</v>
          </cell>
        </row>
        <row r="248">
          <cell r="A248" t="str">
            <v>WCJ</v>
          </cell>
          <cell r="B248" t="str">
            <v>000088</v>
          </cell>
        </row>
        <row r="249">
          <cell r="A249" t="str">
            <v>WCL</v>
          </cell>
          <cell r="B249" t="str">
            <v>000400</v>
          </cell>
        </row>
        <row r="250">
          <cell r="A250" t="str">
            <v>WKK</v>
          </cell>
          <cell r="B250" t="str">
            <v>000371</v>
          </cell>
        </row>
        <row r="251">
          <cell r="A251" t="str">
            <v>WKT</v>
          </cell>
          <cell r="B251" t="str">
            <v>000404</v>
          </cell>
        </row>
        <row r="252">
          <cell r="A252" t="str">
            <v>WKX</v>
          </cell>
          <cell r="B252" t="str">
            <v>000372</v>
          </cell>
        </row>
        <row r="253">
          <cell r="A253" t="str">
            <v>WPL</v>
          </cell>
          <cell r="B253" t="str">
            <v>000091</v>
          </cell>
        </row>
        <row r="254">
          <cell r="A254" t="str">
            <v>WPV</v>
          </cell>
          <cell r="B254" t="str">
            <v>000255</v>
          </cell>
        </row>
        <row r="255">
          <cell r="A255" t="str">
            <v>WSA</v>
          </cell>
          <cell r="B255" t="str">
            <v>000302</v>
          </cell>
        </row>
        <row r="256">
          <cell r="A256" t="str">
            <v>WUB</v>
          </cell>
          <cell r="B256" t="str">
            <v>000339</v>
          </cell>
        </row>
        <row r="257">
          <cell r="A257" t="str">
            <v>WWK</v>
          </cell>
          <cell r="B257" t="str">
            <v>000041</v>
          </cell>
        </row>
        <row r="258">
          <cell r="A258" t="str">
            <v>WWZ</v>
          </cell>
          <cell r="B258" t="str">
            <v>000304</v>
          </cell>
        </row>
        <row r="259">
          <cell r="A259" t="str">
            <v>WZW</v>
          </cell>
          <cell r="B259" t="str">
            <v>000082</v>
          </cell>
        </row>
        <row r="260">
          <cell r="A260" t="str">
            <v>WZZ</v>
          </cell>
          <cell r="B260" t="str">
            <v>000120</v>
          </cell>
        </row>
        <row r="261">
          <cell r="A261" t="str">
            <v>XAC</v>
          </cell>
          <cell r="B261" t="str">
            <v>000203</v>
          </cell>
        </row>
        <row r="262">
          <cell r="A262" t="str">
            <v>YAC</v>
          </cell>
          <cell r="B262" t="str">
            <v>000240</v>
          </cell>
        </row>
        <row r="263">
          <cell r="A263" t="str">
            <v>ZAA</v>
          </cell>
          <cell r="B263" t="str">
            <v>000368</v>
          </cell>
        </row>
        <row r="264">
          <cell r="A264" t="str">
            <v>ZAB</v>
          </cell>
          <cell r="B264" t="str">
            <v>000369</v>
          </cell>
        </row>
        <row r="265">
          <cell r="A265" t="str">
            <v>ZAC</v>
          </cell>
          <cell r="B265" t="str">
            <v>000200</v>
          </cell>
        </row>
        <row r="266">
          <cell r="A266" t="str">
            <v>ZAH</v>
          </cell>
          <cell r="B266" t="str">
            <v>000180</v>
          </cell>
        </row>
        <row r="267">
          <cell r="A267" t="str">
            <v>ZAL</v>
          </cell>
          <cell r="B267" t="str">
            <v>000196</v>
          </cell>
        </row>
        <row r="268">
          <cell r="A268" t="str">
            <v>ZAY</v>
          </cell>
          <cell r="B268" t="str">
            <v>000370</v>
          </cell>
        </row>
        <row r="269">
          <cell r="A269" t="str">
            <v>ZCJ</v>
          </cell>
          <cell r="B269" t="str">
            <v>000146</v>
          </cell>
        </row>
        <row r="270">
          <cell r="A270" t="str">
            <v>ZGF</v>
          </cell>
          <cell r="B270" t="str">
            <v>000175</v>
          </cell>
        </row>
        <row r="271">
          <cell r="A271" t="str">
            <v>ZGL</v>
          </cell>
          <cell r="B271" t="str">
            <v>000140</v>
          </cell>
        </row>
        <row r="272">
          <cell r="A272" t="str">
            <v>ZKK</v>
          </cell>
          <cell r="B272" t="str">
            <v>000342</v>
          </cell>
        </row>
        <row r="273">
          <cell r="A273" t="str">
            <v>ZPL</v>
          </cell>
          <cell r="B273" t="str">
            <v>000354</v>
          </cell>
        </row>
        <row r="274">
          <cell r="A274" t="str">
            <v>ZQQ</v>
          </cell>
          <cell r="B274" t="str">
            <v>009999</v>
          </cell>
        </row>
        <row r="275">
          <cell r="A275" t="str">
            <v>ZVL</v>
          </cell>
          <cell r="B275" t="str">
            <v>000269</v>
          </cell>
        </row>
        <row r="276">
          <cell r="A276" t="str">
            <v>ZWE</v>
          </cell>
          <cell r="B276" t="str">
            <v>000084</v>
          </cell>
        </row>
        <row r="277">
          <cell r="A277" t="str">
            <v>ZWL</v>
          </cell>
          <cell r="B277" t="str">
            <v>000267</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 val="Manual Spreadsheet Checklist"/>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1. Summary_including"/>
      <sheetName val="2. PVE - YTD"/>
      <sheetName val="3. Review"/>
      <sheetName val="4. FX Impact"/>
      <sheetName val="5. Bio Pharma Key Products"/>
      <sheetName val="6. Worldwide"/>
      <sheetName val="7. Domestic"/>
      <sheetName val="8. International"/>
      <sheetName val="9. GAAP to NonGAAP PL_DECYTD07"/>
      <sheetName val="10. GAAP to NonGAAP PL_MarQTD08"/>
      <sheetName val="11. GAAP to NonGAAP PL_JunQTD08"/>
      <sheetName val="12. GAAP to NonGAAP PL_SepQTD08"/>
      <sheetName val="13. GAAP to NonGAAP PL_DECQTD08"/>
      <sheetName val="14. GAAP to NonGAAP PL_DECYTD08"/>
      <sheetName val="15. GAAP to NonGAAP PL_MarQTD09"/>
      <sheetName val="16. GAAP to NonGAAP PL_JunQTD09"/>
      <sheetName val="17. GAAP to NonGAAP PL_SepQTD09"/>
      <sheetName val="18. GAAP to NonGAAP PL_DecQTD09"/>
      <sheetName val="BExRepositorySheet"/>
      <sheetName val="19. GAAP to NonGAAP PL_DecYTD"/>
      <sheetName val="20. Specified Items - QTD"/>
      <sheetName val="Specified Items - YTD-NOT USED"/>
      <sheetName val="21. Specified Items-YTD"/>
      <sheetName val="22. ADDL DATA"/>
      <sheetName val="23. Proj Specified"/>
      <sheetName val="24. GAAP to NonGAAP Pretax PM"/>
      <sheetName val="25. Working Capital"/>
      <sheetName val="Module1"/>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Staff"/>
      <sheetName val="Commentary YTD"/>
      <sheetName val="BA"/>
      <sheetName val="DF"/>
      <sheetName val="DG"/>
      <sheetName val="CB"/>
      <sheetName val="CU"/>
      <sheetName val="CP"/>
      <sheetName val="Product Liability"/>
      <sheetName val="RAR"/>
      <sheetName val="Budget.CSV"/>
      <sheetName val="Commentarynotuptodate"/>
      <sheetName val="Module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tabColor rgb="FFFFFF00"/>
  </sheetPr>
  <dimension ref="A1:S43"/>
  <sheetViews>
    <sheetView zoomScale="90" zoomScaleNormal="90" zoomScalePageLayoutView="0" workbookViewId="0" topLeftCell="A1">
      <selection activeCell="A1" sqref="A1"/>
    </sheetView>
  </sheetViews>
  <sheetFormatPr defaultColWidth="9.140625" defaultRowHeight="12.75"/>
  <cols>
    <col min="1" max="1" width="36.140625" style="0" bestFit="1" customWidth="1"/>
    <col min="2" max="2" width="18.421875" style="0" customWidth="1"/>
    <col min="5" max="5" width="48.28125" style="0" customWidth="1"/>
    <col min="6" max="6" width="12.57421875" style="0" bestFit="1" customWidth="1"/>
    <col min="7" max="7" width="23.7109375" style="0" bestFit="1" customWidth="1"/>
    <col min="8" max="8" width="10.140625" style="0" bestFit="1" customWidth="1"/>
    <col min="9" max="9" width="10.00390625" style="0" bestFit="1" customWidth="1"/>
    <col min="10" max="10" width="21.140625" style="0" customWidth="1"/>
    <col min="12" max="12" width="10.140625" style="0" customWidth="1"/>
    <col min="13" max="13" width="9.28125" style="0" customWidth="1"/>
  </cols>
  <sheetData>
    <row r="1" spans="1:10" ht="40.5" customHeight="1">
      <c r="A1" s="60" t="s">
        <v>126</v>
      </c>
      <c r="B1" s="61"/>
      <c r="C1" s="61"/>
      <c r="D1" s="61"/>
      <c r="E1" s="61"/>
      <c r="F1" s="500" t="s">
        <v>233</v>
      </c>
      <c r="G1" s="501"/>
      <c r="H1" s="501"/>
      <c r="I1" s="501"/>
      <c r="J1" s="502"/>
    </row>
    <row r="2" spans="1:10" ht="13.5" thickBot="1">
      <c r="A2" s="391" t="s">
        <v>128</v>
      </c>
      <c r="B2" s="61"/>
      <c r="C2" s="61"/>
      <c r="D2" s="62"/>
      <c r="E2" s="61"/>
      <c r="F2" s="72"/>
      <c r="G2" s="90"/>
      <c r="H2" s="83"/>
      <c r="I2" s="83"/>
      <c r="J2" s="84"/>
    </row>
    <row r="3" spans="1:10" ht="12.75">
      <c r="A3" s="63" t="s">
        <v>127</v>
      </c>
      <c r="B3" s="64" t="s">
        <v>161</v>
      </c>
      <c r="D3" s="67"/>
      <c r="E3" s="67"/>
      <c r="F3" s="391"/>
      <c r="G3" s="392" t="s">
        <v>195</v>
      </c>
      <c r="H3" s="392" t="str">
        <f>VLOOKUP(B3,$A$39:$F$42,6,FALSE)</f>
        <v>SEPTEMBER</v>
      </c>
      <c r="I3" s="83"/>
      <c r="J3" s="84"/>
    </row>
    <row r="4" spans="1:10" ht="29.25" customHeight="1">
      <c r="A4" s="68" t="s">
        <v>129</v>
      </c>
      <c r="B4" s="69" t="str">
        <f>VLOOKUP(B3,A39:$G$42,2,FALSE)</f>
        <v>Sep.</v>
      </c>
      <c r="C4" s="391"/>
      <c r="D4" s="511" t="s">
        <v>238</v>
      </c>
      <c r="E4" s="512"/>
      <c r="F4" s="391"/>
      <c r="G4" s="392" t="s">
        <v>169</v>
      </c>
      <c r="H4" s="83">
        <f>VLOOKUP($H$3,$F$8:$I$13,3,FALSE)</f>
        <v>3</v>
      </c>
      <c r="I4" s="83"/>
      <c r="J4" s="84"/>
    </row>
    <row r="5" spans="1:10" ht="18.75">
      <c r="A5" s="68" t="s">
        <v>130</v>
      </c>
      <c r="B5" s="70">
        <f>VLOOKUP(B3,A39:$G$42,3,FALSE)</f>
        <v>9</v>
      </c>
      <c r="C5" s="391"/>
      <c r="D5" s="509" t="str">
        <f>IF(OR('1. Summary_including'!O10='1. Summary_including'!M10,'1. Summary_including'!M10='1. Summary_including'!K10,'1. Summary_including'!K10='1. Summary_including'!I10),"update BEX Spreadsheet period or dropdown","correct period selected")</f>
        <v>correct period selected</v>
      </c>
      <c r="E5" s="510"/>
      <c r="F5" s="391"/>
      <c r="G5" s="392" t="s">
        <v>170</v>
      </c>
      <c r="H5" s="83">
        <f>VLOOKUP($H$3,$F$8:$I$13,4,FALSE)</f>
        <v>4</v>
      </c>
      <c r="I5" s="83"/>
      <c r="J5" s="84"/>
    </row>
    <row r="6" spans="1:10" ht="13.5" thickBot="1">
      <c r="A6" s="68" t="s">
        <v>131</v>
      </c>
      <c r="B6" s="70">
        <f>VLOOKUP(B3,A39:$G$42,4,FALSE)</f>
        <v>30</v>
      </c>
      <c r="C6" s="65"/>
      <c r="D6" s="66"/>
      <c r="E6" s="66"/>
      <c r="F6" s="393"/>
      <c r="G6" s="83"/>
      <c r="H6" s="83"/>
      <c r="I6" s="83"/>
      <c r="J6" s="84"/>
    </row>
    <row r="7" spans="1:10" ht="12.75">
      <c r="A7" s="68" t="s">
        <v>132</v>
      </c>
      <c r="B7" s="69" t="str">
        <f>CONCATENATE($B$3," ",$B$6,", ",$B$25)</f>
        <v>SEPTEMBER 30, 2015</v>
      </c>
      <c r="C7" s="65"/>
      <c r="D7" s="66"/>
      <c r="E7" s="66"/>
      <c r="F7" s="79"/>
      <c r="G7" s="80"/>
      <c r="H7" s="81" t="s">
        <v>167</v>
      </c>
      <c r="I7" s="82" t="s">
        <v>168</v>
      </c>
      <c r="J7" s="84"/>
    </row>
    <row r="8" spans="1:10" ht="12.75">
      <c r="A8" s="68" t="s">
        <v>133</v>
      </c>
      <c r="B8" s="69" t="str">
        <f>VLOOKUP(B3,A39:$G$42,5,FALSE)</f>
        <v>3Q</v>
      </c>
      <c r="C8" s="61"/>
      <c r="D8" s="67"/>
      <c r="E8" s="67"/>
      <c r="F8" s="68" t="s">
        <v>159</v>
      </c>
      <c r="G8" s="78" t="s">
        <v>15</v>
      </c>
      <c r="H8" s="83">
        <v>0</v>
      </c>
      <c r="I8" s="84">
        <v>0</v>
      </c>
      <c r="J8" s="84"/>
    </row>
    <row r="9" spans="1:10" ht="12.75">
      <c r="A9" s="68" t="s">
        <v>134</v>
      </c>
      <c r="B9" s="69" t="str">
        <f>VLOOKUP(B3,A39:$G$42,6,FALSE)</f>
        <v>SEPTEMBER</v>
      </c>
      <c r="C9" s="61"/>
      <c r="D9" s="67"/>
      <c r="E9" s="67"/>
      <c r="F9" s="68" t="s">
        <v>160</v>
      </c>
      <c r="G9" s="78" t="s">
        <v>16</v>
      </c>
      <c r="H9" s="83">
        <v>1</v>
      </c>
      <c r="I9" s="84">
        <v>2</v>
      </c>
      <c r="J9" s="84"/>
    </row>
    <row r="10" spans="1:10" ht="12.75">
      <c r="A10" s="68" t="s">
        <v>135</v>
      </c>
      <c r="B10" s="69" t="str">
        <f>VLOOKUP(B3,A39:$G$42,7,FALSE)</f>
        <v>SEP.</v>
      </c>
      <c r="C10" s="61"/>
      <c r="D10" s="67"/>
      <c r="E10" s="67"/>
      <c r="F10" s="68" t="s">
        <v>161</v>
      </c>
      <c r="G10" s="78" t="s">
        <v>18</v>
      </c>
      <c r="H10" s="83">
        <v>3</v>
      </c>
      <c r="I10" s="84">
        <v>4</v>
      </c>
      <c r="J10" s="84"/>
    </row>
    <row r="11" spans="1:10" ht="13.5" thickBot="1">
      <c r="A11" s="68" t="s">
        <v>136</v>
      </c>
      <c r="B11" s="71">
        <f>VLOOKUP($B$9,$A$39:$G$42,4,FALSE)</f>
        <v>30</v>
      </c>
      <c r="C11" s="61"/>
      <c r="D11" s="67"/>
      <c r="E11" s="67"/>
      <c r="F11" s="74" t="s">
        <v>162</v>
      </c>
      <c r="G11" s="87" t="s">
        <v>20</v>
      </c>
      <c r="H11" s="85">
        <v>5</v>
      </c>
      <c r="I11" s="86">
        <v>6</v>
      </c>
      <c r="J11" s="84"/>
    </row>
    <row r="12" spans="1:10" ht="12.75">
      <c r="A12" s="68" t="s">
        <v>137</v>
      </c>
      <c r="B12" s="69" t="str">
        <f>B9&amp;" "&amp;B11&amp;", "&amp;B25</f>
        <v>SEPTEMBER 30, 2015</v>
      </c>
      <c r="C12" s="61"/>
      <c r="D12" s="67"/>
      <c r="E12" s="67"/>
      <c r="F12" s="394"/>
      <c r="G12" s="83"/>
      <c r="H12" s="83"/>
      <c r="I12" s="83"/>
      <c r="J12" s="84"/>
    </row>
    <row r="13" spans="1:10" ht="12.75" hidden="1">
      <c r="A13" s="68"/>
      <c r="B13" s="69"/>
      <c r="C13" s="61"/>
      <c r="D13" s="67"/>
      <c r="E13" s="88" t="s">
        <v>4</v>
      </c>
      <c r="F13" s="68"/>
      <c r="G13" s="91"/>
      <c r="H13" s="83"/>
      <c r="I13" s="83"/>
      <c r="J13" s="84"/>
    </row>
    <row r="14" spans="1:10" ht="13.5" thickBot="1">
      <c r="A14" s="72"/>
      <c r="B14" s="69"/>
      <c r="C14" s="61"/>
      <c r="D14" s="61"/>
      <c r="E14" s="90"/>
      <c r="F14" s="389"/>
      <c r="G14" s="395"/>
      <c r="H14" s="85"/>
      <c r="I14" s="85"/>
      <c r="J14" s="86"/>
    </row>
    <row r="15" spans="1:6" ht="12.75" hidden="1">
      <c r="A15" s="68"/>
      <c r="B15" s="69"/>
      <c r="C15" s="61"/>
      <c r="D15" s="67"/>
      <c r="E15" s="88"/>
      <c r="F15" s="88"/>
    </row>
    <row r="16" spans="1:6" ht="12.75" hidden="1">
      <c r="A16" s="68"/>
      <c r="B16" s="69"/>
      <c r="C16" s="61"/>
      <c r="D16" s="61"/>
      <c r="E16" s="90"/>
      <c r="F16" s="90"/>
    </row>
    <row r="17" spans="1:6" ht="12.75" hidden="1">
      <c r="A17" s="68"/>
      <c r="B17" s="70"/>
      <c r="C17" s="61"/>
      <c r="D17" s="61"/>
      <c r="E17" s="90"/>
      <c r="F17" s="90"/>
    </row>
    <row r="18" spans="1:6" ht="12.75" hidden="1">
      <c r="A18" s="68"/>
      <c r="B18" s="69"/>
      <c r="C18" s="61"/>
      <c r="D18" s="61"/>
      <c r="E18" s="90"/>
      <c r="F18" s="90"/>
    </row>
    <row r="19" spans="1:7" ht="12.75" hidden="1">
      <c r="A19" s="68"/>
      <c r="B19" s="69"/>
      <c r="C19" s="61"/>
      <c r="D19" s="61"/>
      <c r="E19" s="61"/>
      <c r="F19" s="61"/>
      <c r="G19" s="61"/>
    </row>
    <row r="20" spans="1:7" ht="12.75">
      <c r="A20" s="68" t="s">
        <v>138</v>
      </c>
      <c r="B20" s="261" t="str">
        <f>VLOOKUP($B$3,$A$39:M$42,12,FALSE)</f>
        <v>June</v>
      </c>
      <c r="C20" s="61"/>
      <c r="D20" s="61"/>
      <c r="E20" s="61"/>
      <c r="F20" s="61"/>
      <c r="G20" s="61"/>
    </row>
    <row r="21" spans="1:7" ht="12.75">
      <c r="A21" s="68" t="s">
        <v>219</v>
      </c>
      <c r="B21" s="262">
        <f>VLOOKUP($B$3,$A$39:M$42,13,FALSE)</f>
        <v>30</v>
      </c>
      <c r="C21" s="61"/>
      <c r="D21" s="61"/>
      <c r="E21" s="61"/>
      <c r="F21" s="61"/>
      <c r="G21" s="61"/>
    </row>
    <row r="22" spans="1:7" ht="12.75">
      <c r="A22" s="68" t="s">
        <v>220</v>
      </c>
      <c r="B22" s="262">
        <f>VLOOKUP($B$3,$A$39:N$42,14,FALSE)</f>
        <v>2015</v>
      </c>
      <c r="C22" s="61"/>
      <c r="D22" s="61"/>
      <c r="E22" s="61"/>
      <c r="F22" s="61"/>
      <c r="G22" s="61"/>
    </row>
    <row r="23" spans="1:7" ht="12.75">
      <c r="A23" s="68" t="s">
        <v>139</v>
      </c>
      <c r="B23" s="70" t="str">
        <f>B20&amp;" "&amp;B21&amp;", "&amp;B27</f>
        <v>June 30, 2014</v>
      </c>
      <c r="C23" s="61"/>
      <c r="D23" s="61"/>
      <c r="E23" s="61" t="s">
        <v>4</v>
      </c>
      <c r="F23" s="61"/>
      <c r="G23" s="61"/>
    </row>
    <row r="24" spans="1:7" ht="12.75">
      <c r="A24" s="68"/>
      <c r="B24" s="69"/>
      <c r="C24" s="61"/>
      <c r="D24" s="61"/>
      <c r="E24" s="61"/>
      <c r="F24" s="61"/>
      <c r="G24" s="61"/>
    </row>
    <row r="25" spans="1:7" ht="13.5" thickBot="1">
      <c r="A25" s="68" t="s">
        <v>140</v>
      </c>
      <c r="B25" s="73">
        <v>2015</v>
      </c>
      <c r="C25" s="61"/>
      <c r="D25" s="61"/>
      <c r="E25" s="61"/>
      <c r="F25" s="61"/>
      <c r="G25" s="61"/>
    </row>
    <row r="26" spans="1:19" ht="12.75">
      <c r="A26" s="68" t="s">
        <v>141</v>
      </c>
      <c r="B26" s="70" t="str">
        <f>RIGHT(B25,2)</f>
        <v>15</v>
      </c>
      <c r="C26" s="61"/>
      <c r="D26" s="384"/>
      <c r="E26" s="503" t="s">
        <v>235</v>
      </c>
      <c r="F26" s="503"/>
      <c r="G26" s="503"/>
      <c r="H26" s="503"/>
      <c r="I26" s="503"/>
      <c r="J26" s="503"/>
      <c r="K26" s="503"/>
      <c r="L26" s="503"/>
      <c r="M26" s="503"/>
      <c r="N26" s="80"/>
      <c r="O26" s="80"/>
      <c r="P26" s="80"/>
      <c r="Q26" s="80"/>
      <c r="R26" s="80"/>
      <c r="S26" s="386"/>
    </row>
    <row r="27" spans="1:19" ht="12.75">
      <c r="A27" s="68" t="s">
        <v>142</v>
      </c>
      <c r="B27" s="70">
        <f>B25-1</f>
        <v>2014</v>
      </c>
      <c r="C27" s="61"/>
      <c r="D27" s="72"/>
      <c r="E27" s="504"/>
      <c r="F27" s="504"/>
      <c r="G27" s="504"/>
      <c r="H27" s="504"/>
      <c r="I27" s="504"/>
      <c r="J27" s="504"/>
      <c r="K27" s="504"/>
      <c r="L27" s="504"/>
      <c r="M27" s="504"/>
      <c r="N27" s="83"/>
      <c r="O27" s="83"/>
      <c r="P27" s="83"/>
      <c r="Q27" s="83"/>
      <c r="R27" s="83"/>
      <c r="S27" s="84"/>
    </row>
    <row r="28" spans="1:19" ht="13.5" thickBot="1">
      <c r="A28" s="74" t="s">
        <v>143</v>
      </c>
      <c r="B28" s="75">
        <f>B26-1</f>
        <v>14</v>
      </c>
      <c r="C28" s="61"/>
      <c r="D28" s="72">
        <v>1</v>
      </c>
      <c r="E28" s="83">
        <f>+D28+1</f>
        <v>2</v>
      </c>
      <c r="F28" s="83">
        <f aca="true" t="shared" si="0" ref="F28:R28">+E28+1</f>
        <v>3</v>
      </c>
      <c r="G28" s="83">
        <f t="shared" si="0"/>
        <v>4</v>
      </c>
      <c r="H28" s="83">
        <f t="shared" si="0"/>
        <v>5</v>
      </c>
      <c r="I28" s="83">
        <f t="shared" si="0"/>
        <v>6</v>
      </c>
      <c r="J28" s="83">
        <f t="shared" si="0"/>
        <v>7</v>
      </c>
      <c r="K28" s="83">
        <f t="shared" si="0"/>
        <v>8</v>
      </c>
      <c r="L28" s="83">
        <f t="shared" si="0"/>
        <v>9</v>
      </c>
      <c r="M28" s="83">
        <f t="shared" si="0"/>
        <v>10</v>
      </c>
      <c r="N28" s="83">
        <f t="shared" si="0"/>
        <v>11</v>
      </c>
      <c r="O28" s="83">
        <f t="shared" si="0"/>
        <v>12</v>
      </c>
      <c r="P28" s="83">
        <f t="shared" si="0"/>
        <v>13</v>
      </c>
      <c r="Q28" s="83">
        <f t="shared" si="0"/>
        <v>14</v>
      </c>
      <c r="R28" s="83">
        <f t="shared" si="0"/>
        <v>15</v>
      </c>
      <c r="S28" s="84"/>
    </row>
    <row r="29" spans="1:19" ht="28.5" customHeight="1">
      <c r="A29" s="498" t="s">
        <v>232</v>
      </c>
      <c r="B29" s="499"/>
      <c r="C29" s="61"/>
      <c r="D29" s="72"/>
      <c r="E29" s="387"/>
      <c r="F29" s="387"/>
      <c r="G29" s="387"/>
      <c r="H29" s="387"/>
      <c r="I29" s="387"/>
      <c r="J29" s="387"/>
      <c r="K29" s="387"/>
      <c r="L29" s="387"/>
      <c r="M29" s="387"/>
      <c r="N29" s="387"/>
      <c r="O29" s="387"/>
      <c r="P29" s="387"/>
      <c r="Q29" s="387"/>
      <c r="R29" s="387"/>
      <c r="S29" s="84"/>
    </row>
    <row r="30" spans="1:19" ht="33.75">
      <c r="A30" s="68" t="s">
        <v>193</v>
      </c>
      <c r="B30" s="70">
        <f>VLOOKUP($B$3,$A$39:$R$42,8,FALSE)</f>
        <v>12</v>
      </c>
      <c r="C30" s="61"/>
      <c r="D30" s="72"/>
      <c r="E30" s="388" t="s">
        <v>196</v>
      </c>
      <c r="F30" s="388" t="s">
        <v>197</v>
      </c>
      <c r="G30" s="388" t="s">
        <v>198</v>
      </c>
      <c r="H30" s="388" t="s">
        <v>199</v>
      </c>
      <c r="I30" s="388" t="s">
        <v>200</v>
      </c>
      <c r="J30" s="388" t="s">
        <v>201</v>
      </c>
      <c r="K30" s="388" t="s">
        <v>202</v>
      </c>
      <c r="L30" s="388" t="s">
        <v>203</v>
      </c>
      <c r="M30" s="388" t="s">
        <v>204</v>
      </c>
      <c r="N30" s="388" t="s">
        <v>205</v>
      </c>
      <c r="O30" s="388" t="s">
        <v>206</v>
      </c>
      <c r="P30" s="388" t="s">
        <v>207</v>
      </c>
      <c r="Q30" s="388" t="s">
        <v>208</v>
      </c>
      <c r="R30" s="388" t="s">
        <v>209</v>
      </c>
      <c r="S30" s="84"/>
    </row>
    <row r="31" spans="1:19" ht="12.75">
      <c r="A31" s="68" t="s">
        <v>194</v>
      </c>
      <c r="B31" s="70">
        <f>VLOOKUP($B$3,$A$39:$R$42,9,FALSE)</f>
        <v>13</v>
      </c>
      <c r="C31" s="61"/>
      <c r="D31" s="72"/>
      <c r="E31" s="90"/>
      <c r="F31" s="90"/>
      <c r="G31" s="90"/>
      <c r="H31" s="83"/>
      <c r="I31" s="83"/>
      <c r="J31" s="83"/>
      <c r="K31" s="83"/>
      <c r="L31" s="83"/>
      <c r="M31" s="83"/>
      <c r="N31" s="83"/>
      <c r="O31" s="83"/>
      <c r="P31" s="83"/>
      <c r="Q31" s="83"/>
      <c r="R31" s="83"/>
      <c r="S31" s="84"/>
    </row>
    <row r="32" spans="1:19" ht="13.5" thickBot="1">
      <c r="A32" s="68" t="s">
        <v>212</v>
      </c>
      <c r="B32" s="70">
        <f>VLOOKUP($B$3,$A$39:$R$42,10,FALSE)</f>
        <v>12</v>
      </c>
      <c r="C32" s="61"/>
      <c r="D32" s="389"/>
      <c r="E32" s="390"/>
      <c r="F32" s="390"/>
      <c r="G32" s="390"/>
      <c r="H32" s="85"/>
      <c r="I32" s="85"/>
      <c r="J32" s="85"/>
      <c r="K32" s="85"/>
      <c r="L32" s="85"/>
      <c r="M32" s="85"/>
      <c r="N32" s="85"/>
      <c r="O32" s="85"/>
      <c r="P32" s="85"/>
      <c r="Q32" s="85"/>
      <c r="R32" s="85"/>
      <c r="S32" s="86"/>
    </row>
    <row r="33" spans="1:7" ht="13.5" thickBot="1">
      <c r="A33" s="74" t="s">
        <v>212</v>
      </c>
      <c r="B33" s="75">
        <f>VLOOKUP($B$3,$A$39:$R$42,11,FALSE)</f>
        <v>13</v>
      </c>
      <c r="C33" s="61"/>
      <c r="D33" s="61"/>
      <c r="E33" s="61"/>
      <c r="F33" s="61"/>
      <c r="G33" s="61"/>
    </row>
    <row r="34" spans="1:7" ht="12.75">
      <c r="A34" s="89"/>
      <c r="B34" s="259"/>
      <c r="C34" s="61"/>
      <c r="D34" s="61"/>
      <c r="E34" s="61"/>
      <c r="F34" s="61"/>
      <c r="G34" s="61"/>
    </row>
    <row r="35" spans="1:7" ht="13.5" thickBot="1">
      <c r="A35" s="61"/>
      <c r="B35" s="61"/>
      <c r="C35" s="61"/>
      <c r="D35" s="61"/>
      <c r="E35" s="61"/>
      <c r="F35" s="61"/>
      <c r="G35" s="61"/>
    </row>
    <row r="36" spans="1:15" ht="12.75">
      <c r="A36" s="505" t="s">
        <v>234</v>
      </c>
      <c r="B36" s="506"/>
      <c r="C36" s="506"/>
      <c r="D36" s="506"/>
      <c r="E36" s="506"/>
      <c r="F36" s="506"/>
      <c r="G36" s="385"/>
      <c r="H36" s="80"/>
      <c r="I36" s="80"/>
      <c r="J36" s="80"/>
      <c r="K36" s="80"/>
      <c r="L36" s="80"/>
      <c r="M36" s="80"/>
      <c r="N36" s="80"/>
      <c r="O36" s="386"/>
    </row>
    <row r="37" spans="1:15" ht="12.75">
      <c r="A37" s="507"/>
      <c r="B37" s="508"/>
      <c r="C37" s="508"/>
      <c r="D37" s="508"/>
      <c r="E37" s="508"/>
      <c r="F37" s="508"/>
      <c r="G37" s="90"/>
      <c r="H37" s="83"/>
      <c r="I37" s="83"/>
      <c r="J37" s="83"/>
      <c r="K37" s="83"/>
      <c r="L37" s="83"/>
      <c r="M37" s="83"/>
      <c r="N37" s="83"/>
      <c r="O37" s="84"/>
    </row>
    <row r="38" spans="1:15" ht="51.75" thickBot="1">
      <c r="A38" s="396" t="s">
        <v>144</v>
      </c>
      <c r="B38" s="76" t="s">
        <v>145</v>
      </c>
      <c r="C38" s="76" t="s">
        <v>146</v>
      </c>
      <c r="D38" s="76" t="s">
        <v>147</v>
      </c>
      <c r="E38" s="76" t="s">
        <v>148</v>
      </c>
      <c r="F38" s="76" t="s">
        <v>149</v>
      </c>
      <c r="G38" s="76" t="s">
        <v>150</v>
      </c>
      <c r="H38" s="76" t="s">
        <v>191</v>
      </c>
      <c r="I38" s="76" t="s">
        <v>192</v>
      </c>
      <c r="J38" s="76" t="s">
        <v>210</v>
      </c>
      <c r="K38" s="76" t="s">
        <v>211</v>
      </c>
      <c r="L38" s="76" t="s">
        <v>217</v>
      </c>
      <c r="M38" s="76" t="s">
        <v>216</v>
      </c>
      <c r="N38" s="76" t="s">
        <v>218</v>
      </c>
      <c r="O38" s="84"/>
    </row>
    <row r="39" spans="1:15" ht="12.75">
      <c r="A39" s="68" t="s">
        <v>159</v>
      </c>
      <c r="B39" s="89" t="s">
        <v>152</v>
      </c>
      <c r="C39" s="397">
        <v>3</v>
      </c>
      <c r="D39" s="397">
        <v>31</v>
      </c>
      <c r="E39" s="89" t="s">
        <v>151</v>
      </c>
      <c r="F39" s="89" t="s">
        <v>159</v>
      </c>
      <c r="G39" s="89" t="s">
        <v>163</v>
      </c>
      <c r="H39" s="83">
        <v>9</v>
      </c>
      <c r="I39" s="83">
        <v>9</v>
      </c>
      <c r="J39" s="83">
        <v>9</v>
      </c>
      <c r="K39" s="83">
        <v>9</v>
      </c>
      <c r="L39" s="392" t="s">
        <v>213</v>
      </c>
      <c r="M39" s="392">
        <v>31</v>
      </c>
      <c r="N39" s="83">
        <f>$B$25-1</f>
        <v>2014</v>
      </c>
      <c r="O39" s="84"/>
    </row>
    <row r="40" spans="1:15" ht="12.75">
      <c r="A40" s="68" t="s">
        <v>160</v>
      </c>
      <c r="B40" s="89" t="s">
        <v>154</v>
      </c>
      <c r="C40" s="397">
        <v>6</v>
      </c>
      <c r="D40" s="397">
        <v>30</v>
      </c>
      <c r="E40" s="89" t="s">
        <v>153</v>
      </c>
      <c r="F40" s="89" t="s">
        <v>160</v>
      </c>
      <c r="G40" s="89" t="s">
        <v>164</v>
      </c>
      <c r="H40" s="83">
        <v>10</v>
      </c>
      <c r="I40" s="83">
        <v>11</v>
      </c>
      <c r="J40" s="83">
        <v>10</v>
      </c>
      <c r="K40" s="83">
        <v>11</v>
      </c>
      <c r="L40" s="392" t="s">
        <v>190</v>
      </c>
      <c r="M40" s="392">
        <v>31</v>
      </c>
      <c r="N40" s="83">
        <f>$B$25</f>
        <v>2015</v>
      </c>
      <c r="O40" s="84"/>
    </row>
    <row r="41" spans="1:15" ht="12.75">
      <c r="A41" s="68" t="s">
        <v>161</v>
      </c>
      <c r="B41" s="89" t="s">
        <v>156</v>
      </c>
      <c r="C41" s="397">
        <v>9</v>
      </c>
      <c r="D41" s="397">
        <v>30</v>
      </c>
      <c r="E41" s="89" t="s">
        <v>155</v>
      </c>
      <c r="F41" s="89" t="s">
        <v>161</v>
      </c>
      <c r="G41" s="89" t="s">
        <v>165</v>
      </c>
      <c r="H41" s="83">
        <v>12</v>
      </c>
      <c r="I41" s="83">
        <v>13</v>
      </c>
      <c r="J41" s="83">
        <v>12</v>
      </c>
      <c r="K41" s="83">
        <v>13</v>
      </c>
      <c r="L41" s="392" t="s">
        <v>214</v>
      </c>
      <c r="M41" s="392">
        <v>30</v>
      </c>
      <c r="N41" s="83">
        <f>$B$25</f>
        <v>2015</v>
      </c>
      <c r="O41" s="84"/>
    </row>
    <row r="42" spans="1:15" ht="12.75">
      <c r="A42" s="68" t="s">
        <v>162</v>
      </c>
      <c r="B42" s="89" t="s">
        <v>158</v>
      </c>
      <c r="C42" s="397">
        <v>12</v>
      </c>
      <c r="D42" s="397">
        <v>31</v>
      </c>
      <c r="E42" s="89" t="s">
        <v>157</v>
      </c>
      <c r="F42" s="89" t="s">
        <v>162</v>
      </c>
      <c r="G42" s="89" t="s">
        <v>166</v>
      </c>
      <c r="H42" s="83">
        <v>14</v>
      </c>
      <c r="I42" s="83">
        <v>15</v>
      </c>
      <c r="J42" s="83">
        <v>14</v>
      </c>
      <c r="K42" s="83">
        <v>15</v>
      </c>
      <c r="L42" s="392" t="s">
        <v>215</v>
      </c>
      <c r="M42" s="392">
        <v>30</v>
      </c>
      <c r="N42" s="83">
        <f>$B$25</f>
        <v>2015</v>
      </c>
      <c r="O42" s="84"/>
    </row>
    <row r="43" spans="1:15" ht="13.5" thickBot="1">
      <c r="A43" s="398"/>
      <c r="B43" s="85"/>
      <c r="C43" s="85"/>
      <c r="D43" s="85"/>
      <c r="E43" s="85"/>
      <c r="F43" s="85"/>
      <c r="G43" s="85"/>
      <c r="H43" s="85"/>
      <c r="I43" s="85"/>
      <c r="J43" s="85"/>
      <c r="K43" s="85"/>
      <c r="L43" s="85"/>
      <c r="M43" s="85"/>
      <c r="N43" s="85"/>
      <c r="O43" s="86"/>
    </row>
  </sheetData>
  <sheetProtection/>
  <mergeCells count="6">
    <mergeCell ref="A29:B29"/>
    <mergeCell ref="F1:J1"/>
    <mergeCell ref="E26:M27"/>
    <mergeCell ref="A36:F37"/>
    <mergeCell ref="D5:E5"/>
    <mergeCell ref="D4:E4"/>
  </mergeCells>
  <conditionalFormatting sqref="D5:E5">
    <cfRule type="cellIs" priority="1" dxfId="1" operator="equal" stopIfTrue="1">
      <formula>"update BEX Spreadsheet period or dropdown"</formula>
    </cfRule>
    <cfRule type="containsText" priority="2" dxfId="0" operator="containsText" stopIfTrue="1" text="correct period selected">
      <formula>NOT(ISERROR(SEARCH("correct period selected",D5)))</formula>
    </cfRule>
  </conditionalFormatting>
  <dataValidations count="1">
    <dataValidation type="list" allowBlank="1" showInputMessage="1" showErrorMessage="1" sqref="B3">
      <formula1>$A$39:$A$42</formula1>
    </dataValidation>
  </dataValidation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T40"/>
  <sheetViews>
    <sheetView zoomScale="70" zoomScaleNormal="70" workbookViewId="0" topLeftCell="A1">
      <selection activeCell="A1" sqref="A1:P1"/>
    </sheetView>
  </sheetViews>
  <sheetFormatPr defaultColWidth="9.140625" defaultRowHeight="9.75" customHeight="1"/>
  <cols>
    <col min="1" max="1" width="3.140625" style="484" customWidth="1"/>
    <col min="2" max="2" width="73.00390625" style="497" customWidth="1"/>
    <col min="3" max="3" width="10.8515625" style="497" customWidth="1"/>
    <col min="4" max="4" width="11.00390625" style="497" customWidth="1"/>
    <col min="5" max="5" width="12.421875" style="419" bestFit="1" customWidth="1"/>
    <col min="6" max="6" width="10.8515625" style="420" customWidth="1"/>
    <col min="7" max="7" width="12.00390625" style="419" bestFit="1" customWidth="1"/>
    <col min="8" max="8" width="10.8515625" style="420" customWidth="1"/>
    <col min="9" max="9" width="10.8515625" style="419" customWidth="1"/>
    <col min="10" max="10" width="10.8515625" style="497" customWidth="1"/>
    <col min="11" max="11" width="11.140625" style="419" customWidth="1"/>
    <col min="12" max="12" width="12.00390625" style="419" bestFit="1" customWidth="1"/>
    <col min="13" max="13" width="11.421875" style="419" customWidth="1"/>
    <col min="14" max="14" width="12.00390625" style="419" bestFit="1" customWidth="1"/>
    <col min="15" max="15" width="10.28125" style="419" customWidth="1"/>
    <col min="16" max="16" width="9.140625" style="419" customWidth="1"/>
    <col min="17" max="22" width="9.140625" style="484" customWidth="1"/>
    <col min="23" max="16384" width="9.140625" style="484" customWidth="1"/>
  </cols>
  <sheetData>
    <row r="1" spans="1:16" ht="18.75">
      <c r="A1" s="538" t="s">
        <v>0</v>
      </c>
      <c r="B1" s="538"/>
      <c r="C1" s="538"/>
      <c r="D1" s="538"/>
      <c r="E1" s="538"/>
      <c r="F1" s="538"/>
      <c r="G1" s="538"/>
      <c r="H1" s="538"/>
      <c r="I1" s="538"/>
      <c r="J1" s="538"/>
      <c r="K1" s="538"/>
      <c r="L1" s="538"/>
      <c r="M1" s="538"/>
      <c r="N1" s="538"/>
      <c r="O1" s="538"/>
      <c r="P1" s="538"/>
    </row>
    <row r="2" spans="1:16" ht="18.75">
      <c r="A2" s="538" t="s">
        <v>11</v>
      </c>
      <c r="B2" s="538"/>
      <c r="C2" s="538"/>
      <c r="D2" s="538"/>
      <c r="E2" s="538"/>
      <c r="F2" s="538"/>
      <c r="G2" s="538"/>
      <c r="H2" s="538"/>
      <c r="I2" s="538"/>
      <c r="J2" s="538"/>
      <c r="K2" s="538"/>
      <c r="L2" s="538"/>
      <c r="M2" s="538"/>
      <c r="N2" s="538"/>
      <c r="O2" s="538"/>
      <c r="P2" s="538"/>
    </row>
    <row r="3" spans="1:20" s="127" customFormat="1" ht="18.75">
      <c r="A3" s="516" t="s">
        <v>105</v>
      </c>
      <c r="B3" s="516"/>
      <c r="C3" s="516"/>
      <c r="D3" s="516"/>
      <c r="E3" s="516"/>
      <c r="F3" s="516"/>
      <c r="G3" s="516"/>
      <c r="H3" s="516"/>
      <c r="I3" s="516"/>
      <c r="J3" s="516"/>
      <c r="K3" s="516"/>
      <c r="L3" s="516"/>
      <c r="M3" s="516"/>
      <c r="N3" s="516"/>
      <c r="O3" s="516"/>
      <c r="P3" s="516"/>
      <c r="Q3" s="138"/>
      <c r="R3" s="138"/>
      <c r="S3" s="138"/>
      <c r="T3" s="138"/>
    </row>
    <row r="6" spans="2:17" s="485" customFormat="1" ht="18.75">
      <c r="B6" s="486"/>
      <c r="C6" s="513">
        <v>2014</v>
      </c>
      <c r="D6" s="514"/>
      <c r="E6" s="514"/>
      <c r="F6" s="514"/>
      <c r="G6" s="514"/>
      <c r="H6" s="514"/>
      <c r="I6" s="515"/>
      <c r="J6" s="513">
        <v>2015</v>
      </c>
      <c r="K6" s="514"/>
      <c r="L6" s="514"/>
      <c r="M6" s="514"/>
      <c r="N6" s="514"/>
      <c r="O6" s="514"/>
      <c r="P6" s="515"/>
      <c r="Q6" s="487"/>
    </row>
    <row r="7" spans="2:16" s="488" customFormat="1" ht="18.75">
      <c r="B7" s="489"/>
      <c r="C7" s="189" t="s">
        <v>15</v>
      </c>
      <c r="D7" s="189" t="s">
        <v>16</v>
      </c>
      <c r="E7" s="189" t="s">
        <v>17</v>
      </c>
      <c r="F7" s="144" t="s">
        <v>18</v>
      </c>
      <c r="G7" s="144" t="s">
        <v>19</v>
      </c>
      <c r="H7" s="189" t="s">
        <v>20</v>
      </c>
      <c r="I7" s="189" t="s">
        <v>21</v>
      </c>
      <c r="J7" s="189" t="s">
        <v>15</v>
      </c>
      <c r="K7" s="189" t="s">
        <v>16</v>
      </c>
      <c r="L7" s="189" t="s">
        <v>17</v>
      </c>
      <c r="M7" s="144" t="s">
        <v>18</v>
      </c>
      <c r="N7" s="144" t="s">
        <v>19</v>
      </c>
      <c r="O7" s="189" t="s">
        <v>20</v>
      </c>
      <c r="P7" s="189" t="s">
        <v>21</v>
      </c>
    </row>
    <row r="8" spans="2:16" ht="21.75">
      <c r="B8" s="490" t="s">
        <v>284</v>
      </c>
      <c r="C8" s="457">
        <v>45</v>
      </c>
      <c r="D8" s="457">
        <v>39</v>
      </c>
      <c r="E8" s="457">
        <v>84</v>
      </c>
      <c r="F8" s="458">
        <v>36</v>
      </c>
      <c r="G8" s="458">
        <v>120</v>
      </c>
      <c r="H8" s="457">
        <v>31</v>
      </c>
      <c r="I8" s="457">
        <v>151</v>
      </c>
      <c r="J8" s="457">
        <v>34</v>
      </c>
      <c r="K8" s="457">
        <v>25</v>
      </c>
      <c r="L8" s="457">
        <v>59</v>
      </c>
      <c r="M8" s="458">
        <v>15</v>
      </c>
      <c r="N8" s="458">
        <v>74</v>
      </c>
      <c r="O8" s="457"/>
      <c r="P8" s="457"/>
    </row>
    <row r="9" spans="2:16" ht="18.75">
      <c r="B9" s="491"/>
      <c r="C9" s="333"/>
      <c r="D9" s="333"/>
      <c r="E9" s="333"/>
      <c r="F9" s="334"/>
      <c r="G9" s="334"/>
      <c r="H9" s="333"/>
      <c r="I9" s="333"/>
      <c r="J9" s="333"/>
      <c r="K9" s="333"/>
      <c r="L9" s="333"/>
      <c r="M9" s="334"/>
      <c r="N9" s="334"/>
      <c r="O9" s="333"/>
      <c r="P9" s="333"/>
    </row>
    <row r="10" spans="2:16" ht="18.75">
      <c r="B10" s="492" t="s">
        <v>229</v>
      </c>
      <c r="C10" s="333">
        <v>0</v>
      </c>
      <c r="D10" s="333">
        <v>0</v>
      </c>
      <c r="E10" s="333">
        <v>0</v>
      </c>
      <c r="F10" s="334">
        <v>96</v>
      </c>
      <c r="G10" s="334">
        <v>96</v>
      </c>
      <c r="H10" s="333">
        <v>0</v>
      </c>
      <c r="I10" s="333">
        <v>96</v>
      </c>
      <c r="J10" s="333">
        <v>0</v>
      </c>
      <c r="K10" s="333">
        <v>0</v>
      </c>
      <c r="L10" s="333">
        <v>0</v>
      </c>
      <c r="M10" s="334">
        <v>0</v>
      </c>
      <c r="N10" s="334">
        <v>0</v>
      </c>
      <c r="O10" s="333"/>
      <c r="P10" s="333"/>
    </row>
    <row r="11" spans="2:16" ht="18.75">
      <c r="B11" s="491" t="s">
        <v>71</v>
      </c>
      <c r="C11" s="337">
        <v>3</v>
      </c>
      <c r="D11" s="337">
        <v>3</v>
      </c>
      <c r="E11" s="337">
        <v>6</v>
      </c>
      <c r="F11" s="338">
        <v>2</v>
      </c>
      <c r="G11" s="338">
        <v>8</v>
      </c>
      <c r="H11" s="337">
        <v>1</v>
      </c>
      <c r="I11" s="337">
        <v>9</v>
      </c>
      <c r="J11" s="337">
        <v>1</v>
      </c>
      <c r="K11" s="337">
        <v>3</v>
      </c>
      <c r="L11" s="337">
        <v>4</v>
      </c>
      <c r="M11" s="338">
        <v>2</v>
      </c>
      <c r="N11" s="338">
        <v>6</v>
      </c>
      <c r="O11" s="337"/>
      <c r="P11" s="337"/>
    </row>
    <row r="12" spans="2:16" ht="18.75">
      <c r="B12" s="490" t="s">
        <v>36</v>
      </c>
      <c r="C12" s="333">
        <v>3</v>
      </c>
      <c r="D12" s="333">
        <v>3</v>
      </c>
      <c r="E12" s="333">
        <v>6</v>
      </c>
      <c r="F12" s="334">
        <v>98</v>
      </c>
      <c r="G12" s="334">
        <v>104</v>
      </c>
      <c r="H12" s="333">
        <v>1</v>
      </c>
      <c r="I12" s="333">
        <v>105</v>
      </c>
      <c r="J12" s="333">
        <v>1</v>
      </c>
      <c r="K12" s="333">
        <v>3</v>
      </c>
      <c r="L12" s="333">
        <v>4</v>
      </c>
      <c r="M12" s="334">
        <v>2</v>
      </c>
      <c r="N12" s="334">
        <v>6</v>
      </c>
      <c r="O12" s="333"/>
      <c r="P12" s="333"/>
    </row>
    <row r="13" spans="2:16" ht="18.75">
      <c r="B13" s="491"/>
      <c r="C13" s="333"/>
      <c r="D13" s="333"/>
      <c r="E13" s="333"/>
      <c r="F13" s="334"/>
      <c r="G13" s="334"/>
      <c r="H13" s="333"/>
      <c r="I13" s="333"/>
      <c r="J13" s="333"/>
      <c r="K13" s="333"/>
      <c r="L13" s="333"/>
      <c r="M13" s="334"/>
      <c r="N13" s="334"/>
      <c r="O13" s="333"/>
      <c r="P13" s="333"/>
    </row>
    <row r="14" spans="2:16" ht="18.75">
      <c r="B14" s="491" t="s">
        <v>222</v>
      </c>
      <c r="C14" s="333">
        <v>15</v>
      </c>
      <c r="D14" s="333">
        <v>148</v>
      </c>
      <c r="E14" s="333">
        <v>163</v>
      </c>
      <c r="F14" s="334">
        <v>65</v>
      </c>
      <c r="G14" s="334">
        <v>228</v>
      </c>
      <c r="H14" s="333">
        <v>50</v>
      </c>
      <c r="I14" s="333">
        <v>278</v>
      </c>
      <c r="J14" s="333">
        <v>162</v>
      </c>
      <c r="K14" s="333">
        <v>869</v>
      </c>
      <c r="L14" s="333">
        <v>1031</v>
      </c>
      <c r="M14" s="334">
        <v>94</v>
      </c>
      <c r="N14" s="334">
        <v>1125</v>
      </c>
      <c r="O14" s="333"/>
      <c r="P14" s="333"/>
    </row>
    <row r="15" spans="2:16" ht="18.75">
      <c r="B15" s="491" t="s">
        <v>221</v>
      </c>
      <c r="C15" s="333">
        <v>33</v>
      </c>
      <c r="D15" s="333">
        <v>310</v>
      </c>
      <c r="E15" s="333">
        <v>343</v>
      </c>
      <c r="F15" s="334">
        <v>0</v>
      </c>
      <c r="G15" s="334">
        <v>343</v>
      </c>
      <c r="H15" s="333">
        <v>0</v>
      </c>
      <c r="I15" s="333">
        <v>343</v>
      </c>
      <c r="J15" s="333">
        <v>0</v>
      </c>
      <c r="K15" s="333">
        <v>0</v>
      </c>
      <c r="L15" s="333">
        <v>0</v>
      </c>
      <c r="M15" s="334">
        <v>0</v>
      </c>
      <c r="N15" s="334">
        <v>0</v>
      </c>
      <c r="O15" s="333"/>
      <c r="P15" s="333"/>
    </row>
    <row r="16" spans="2:16" ht="18.75">
      <c r="B16" s="491" t="s">
        <v>262</v>
      </c>
      <c r="C16" s="337">
        <v>0</v>
      </c>
      <c r="D16" s="337">
        <v>0</v>
      </c>
      <c r="E16" s="337">
        <v>0</v>
      </c>
      <c r="F16" s="338">
        <v>0</v>
      </c>
      <c r="G16" s="338">
        <v>0</v>
      </c>
      <c r="H16" s="337">
        <v>0</v>
      </c>
      <c r="I16" s="337">
        <v>0</v>
      </c>
      <c r="J16" s="337">
        <v>0</v>
      </c>
      <c r="K16" s="337">
        <v>2</v>
      </c>
      <c r="L16" s="337">
        <v>2</v>
      </c>
      <c r="M16" s="338">
        <v>15</v>
      </c>
      <c r="N16" s="338">
        <v>17</v>
      </c>
      <c r="O16" s="337"/>
      <c r="P16" s="337"/>
    </row>
    <row r="17" spans="2:16" ht="18.75">
      <c r="B17" s="490" t="s">
        <v>23</v>
      </c>
      <c r="C17" s="333">
        <v>48</v>
      </c>
      <c r="D17" s="333">
        <v>458</v>
      </c>
      <c r="E17" s="333">
        <v>506</v>
      </c>
      <c r="F17" s="334">
        <v>65</v>
      </c>
      <c r="G17" s="334">
        <v>571</v>
      </c>
      <c r="H17" s="333">
        <v>50</v>
      </c>
      <c r="I17" s="333">
        <v>621</v>
      </c>
      <c r="J17" s="333">
        <v>162</v>
      </c>
      <c r="K17" s="333">
        <v>871</v>
      </c>
      <c r="L17" s="333">
        <v>1033</v>
      </c>
      <c r="M17" s="334">
        <v>109</v>
      </c>
      <c r="N17" s="334">
        <v>1142</v>
      </c>
      <c r="O17" s="333"/>
      <c r="P17" s="333"/>
    </row>
    <row r="18" spans="2:16" ht="18.75">
      <c r="B18" s="491"/>
      <c r="C18" s="333"/>
      <c r="D18" s="333"/>
      <c r="E18" s="333"/>
      <c r="F18" s="334"/>
      <c r="G18" s="334"/>
      <c r="H18" s="333"/>
      <c r="I18" s="333"/>
      <c r="J18" s="333"/>
      <c r="K18" s="333"/>
      <c r="L18" s="333"/>
      <c r="M18" s="334"/>
      <c r="N18" s="334"/>
      <c r="O18" s="333"/>
      <c r="P18" s="333"/>
    </row>
    <row r="19" spans="2:16" ht="18.75">
      <c r="B19" s="491" t="s">
        <v>24</v>
      </c>
      <c r="C19" s="333">
        <v>21</v>
      </c>
      <c r="D19" s="333">
        <v>16</v>
      </c>
      <c r="E19" s="333">
        <v>37</v>
      </c>
      <c r="F19" s="334">
        <v>35</v>
      </c>
      <c r="G19" s="334">
        <v>72</v>
      </c>
      <c r="H19" s="333">
        <v>91</v>
      </c>
      <c r="I19" s="333">
        <v>163</v>
      </c>
      <c r="J19" s="333">
        <v>12</v>
      </c>
      <c r="K19" s="333">
        <v>28</v>
      </c>
      <c r="L19" s="333">
        <v>40</v>
      </c>
      <c r="M19" s="334">
        <v>10</v>
      </c>
      <c r="N19" s="334">
        <v>50</v>
      </c>
      <c r="O19" s="333"/>
      <c r="P19" s="333"/>
    </row>
    <row r="20" spans="2:16" ht="18.75">
      <c r="B20" s="491" t="s">
        <v>224</v>
      </c>
      <c r="C20" s="333">
        <v>-259</v>
      </c>
      <c r="D20" s="333">
        <v>12</v>
      </c>
      <c r="E20" s="333">
        <v>-247</v>
      </c>
      <c r="F20" s="334">
        <v>-315</v>
      </c>
      <c r="G20" s="334">
        <v>-562</v>
      </c>
      <c r="H20" s="333">
        <v>3</v>
      </c>
      <c r="I20" s="333">
        <v>-559</v>
      </c>
      <c r="J20" s="333">
        <v>-152</v>
      </c>
      <c r="K20" s="333">
        <v>-8</v>
      </c>
      <c r="L20" s="333">
        <v>-160</v>
      </c>
      <c r="M20" s="334">
        <v>-198</v>
      </c>
      <c r="N20" s="334">
        <v>-358</v>
      </c>
      <c r="O20" s="333"/>
      <c r="P20" s="333"/>
    </row>
    <row r="21" spans="2:16" ht="18.75">
      <c r="B21" s="50" t="s">
        <v>178</v>
      </c>
      <c r="C21" s="333">
        <v>64</v>
      </c>
      <c r="D21" s="333">
        <v>45</v>
      </c>
      <c r="E21" s="333">
        <v>109</v>
      </c>
      <c r="F21" s="334">
        <v>28</v>
      </c>
      <c r="G21" s="334">
        <v>137</v>
      </c>
      <c r="H21" s="333">
        <v>740</v>
      </c>
      <c r="I21" s="333">
        <v>877</v>
      </c>
      <c r="J21" s="333">
        <v>27</v>
      </c>
      <c r="K21" s="333">
        <v>36</v>
      </c>
      <c r="L21" s="333">
        <v>63</v>
      </c>
      <c r="M21" s="334">
        <v>48</v>
      </c>
      <c r="N21" s="334">
        <v>111</v>
      </c>
      <c r="O21" s="333"/>
      <c r="P21" s="333"/>
    </row>
    <row r="22" spans="2:16" ht="22.5">
      <c r="B22" s="491" t="s">
        <v>285</v>
      </c>
      <c r="C22" s="333">
        <v>16</v>
      </c>
      <c r="D22" s="333">
        <v>17</v>
      </c>
      <c r="E22" s="333">
        <v>33</v>
      </c>
      <c r="F22" s="334">
        <v>39</v>
      </c>
      <c r="G22" s="334">
        <v>72</v>
      </c>
      <c r="H22" s="333">
        <v>0</v>
      </c>
      <c r="I22" s="333">
        <v>72</v>
      </c>
      <c r="J22" s="333">
        <v>-36</v>
      </c>
      <c r="K22" s="333">
        <v>0</v>
      </c>
      <c r="L22" s="333">
        <v>-36</v>
      </c>
      <c r="M22" s="334">
        <v>-87</v>
      </c>
      <c r="N22" s="334">
        <v>-123</v>
      </c>
      <c r="O22" s="333"/>
      <c r="P22" s="333"/>
    </row>
    <row r="23" spans="2:16" s="494" customFormat="1" ht="18.75">
      <c r="B23" s="493" t="s">
        <v>69</v>
      </c>
      <c r="C23" s="333">
        <v>25</v>
      </c>
      <c r="D23" s="333">
        <v>-23</v>
      </c>
      <c r="E23" s="333">
        <v>2</v>
      </c>
      <c r="F23" s="334">
        <v>10</v>
      </c>
      <c r="G23" s="334">
        <v>12</v>
      </c>
      <c r="H23" s="333">
        <v>15</v>
      </c>
      <c r="I23" s="333">
        <v>27</v>
      </c>
      <c r="J23" s="333">
        <v>14</v>
      </c>
      <c r="K23" s="333">
        <v>1</v>
      </c>
      <c r="L23" s="333">
        <v>15</v>
      </c>
      <c r="M23" s="334">
        <v>0</v>
      </c>
      <c r="N23" s="334">
        <v>15</v>
      </c>
      <c r="O23" s="333"/>
      <c r="P23" s="333"/>
    </row>
    <row r="24" spans="2:16" ht="18.75">
      <c r="B24" s="491" t="s">
        <v>99</v>
      </c>
      <c r="C24" s="333">
        <v>0</v>
      </c>
      <c r="D24" s="333">
        <v>0</v>
      </c>
      <c r="E24" s="333">
        <v>0</v>
      </c>
      <c r="F24" s="334">
        <v>0</v>
      </c>
      <c r="G24" s="334">
        <v>0</v>
      </c>
      <c r="H24" s="333">
        <v>11</v>
      </c>
      <c r="I24" s="333">
        <v>11</v>
      </c>
      <c r="J24" s="333">
        <v>13</v>
      </c>
      <c r="K24" s="333">
        <v>0</v>
      </c>
      <c r="L24" s="333">
        <v>13</v>
      </c>
      <c r="M24" s="334">
        <v>0</v>
      </c>
      <c r="N24" s="334">
        <v>13</v>
      </c>
      <c r="O24" s="333"/>
      <c r="P24" s="333"/>
    </row>
    <row r="25" spans="2:16" ht="18.75">
      <c r="B25" s="491" t="s">
        <v>180</v>
      </c>
      <c r="C25" s="333">
        <v>45</v>
      </c>
      <c r="D25" s="333">
        <v>0</v>
      </c>
      <c r="E25" s="333">
        <v>45</v>
      </c>
      <c r="F25" s="334">
        <v>0</v>
      </c>
      <c r="G25" s="334">
        <v>45</v>
      </c>
      <c r="H25" s="333">
        <v>0</v>
      </c>
      <c r="I25" s="333">
        <v>45</v>
      </c>
      <c r="J25" s="333">
        <v>0</v>
      </c>
      <c r="K25" s="333">
        <v>180</v>
      </c>
      <c r="L25" s="333">
        <v>180</v>
      </c>
      <c r="M25" s="334">
        <v>0</v>
      </c>
      <c r="N25" s="334">
        <v>180</v>
      </c>
      <c r="O25" s="333"/>
      <c r="P25" s="333"/>
    </row>
    <row r="26" spans="2:16" ht="18.75">
      <c r="B26" s="491" t="s">
        <v>72</v>
      </c>
      <c r="C26" s="337">
        <v>0</v>
      </c>
      <c r="D26" s="337">
        <v>0</v>
      </c>
      <c r="E26" s="337">
        <v>0</v>
      </c>
      <c r="F26" s="338">
        <v>0</v>
      </c>
      <c r="G26" s="338">
        <v>0</v>
      </c>
      <c r="H26" s="333">
        <v>-10</v>
      </c>
      <c r="I26" s="333">
        <v>-10</v>
      </c>
      <c r="J26" s="337">
        <v>0</v>
      </c>
      <c r="K26" s="337">
        <v>0</v>
      </c>
      <c r="L26" s="337">
        <v>0</v>
      </c>
      <c r="M26" s="338">
        <v>0</v>
      </c>
      <c r="N26" s="338">
        <v>0</v>
      </c>
      <c r="O26" s="337"/>
      <c r="P26" s="337"/>
    </row>
    <row r="27" spans="2:16" ht="18.75">
      <c r="B27" s="490" t="s">
        <v>70</v>
      </c>
      <c r="C27" s="333">
        <v>-88</v>
      </c>
      <c r="D27" s="333">
        <v>67</v>
      </c>
      <c r="E27" s="333">
        <v>-21</v>
      </c>
      <c r="F27" s="334">
        <v>-203</v>
      </c>
      <c r="G27" s="334">
        <v>-224</v>
      </c>
      <c r="H27" s="339">
        <v>850</v>
      </c>
      <c r="I27" s="339">
        <v>626</v>
      </c>
      <c r="J27" s="333">
        <v>-122</v>
      </c>
      <c r="K27" s="333">
        <v>237</v>
      </c>
      <c r="L27" s="333">
        <v>115</v>
      </c>
      <c r="M27" s="334">
        <v>-227</v>
      </c>
      <c r="N27" s="334">
        <v>-112</v>
      </c>
      <c r="O27" s="333"/>
      <c r="P27" s="333"/>
    </row>
    <row r="28" spans="2:16" ht="18.75">
      <c r="B28" s="491"/>
      <c r="C28" s="333"/>
      <c r="D28" s="333"/>
      <c r="E28" s="333"/>
      <c r="F28" s="334"/>
      <c r="G28" s="334"/>
      <c r="H28" s="333"/>
      <c r="I28" s="333"/>
      <c r="J28" s="333"/>
      <c r="K28" s="333"/>
      <c r="L28" s="333"/>
      <c r="M28" s="334"/>
      <c r="N28" s="334"/>
      <c r="O28" s="333"/>
      <c r="P28" s="333"/>
    </row>
    <row r="29" spans="2:16" ht="18.75">
      <c r="B29" s="490" t="s">
        <v>231</v>
      </c>
      <c r="C29" s="333">
        <v>8</v>
      </c>
      <c r="D29" s="333">
        <v>567</v>
      </c>
      <c r="E29" s="333">
        <v>575</v>
      </c>
      <c r="F29" s="334">
        <v>-4</v>
      </c>
      <c r="G29" s="334">
        <v>571</v>
      </c>
      <c r="H29" s="333">
        <v>932</v>
      </c>
      <c r="I29" s="333">
        <v>1503</v>
      </c>
      <c r="J29" s="333">
        <v>75</v>
      </c>
      <c r="K29" s="333">
        <v>1136</v>
      </c>
      <c r="L29" s="333">
        <v>1211</v>
      </c>
      <c r="M29" s="334">
        <v>-101</v>
      </c>
      <c r="N29" s="334">
        <v>1110</v>
      </c>
      <c r="O29" s="333"/>
      <c r="P29" s="333"/>
    </row>
    <row r="30" spans="2:16" ht="18.75">
      <c r="B30" s="491"/>
      <c r="C30" s="333"/>
      <c r="D30" s="333"/>
      <c r="E30" s="333"/>
      <c r="F30" s="334"/>
      <c r="G30" s="334"/>
      <c r="H30" s="341"/>
      <c r="I30" s="341"/>
      <c r="J30" s="333"/>
      <c r="K30" s="333"/>
      <c r="L30" s="333"/>
      <c r="M30" s="334"/>
      <c r="N30" s="334"/>
      <c r="O30" s="333"/>
      <c r="P30" s="333"/>
    </row>
    <row r="31" spans="2:16" ht="18.75">
      <c r="B31" s="491" t="s">
        <v>185</v>
      </c>
      <c r="C31" s="333">
        <v>-179</v>
      </c>
      <c r="D31" s="333">
        <v>-102</v>
      </c>
      <c r="E31" s="333">
        <v>-281</v>
      </c>
      <c r="F31" s="334">
        <v>33</v>
      </c>
      <c r="G31" s="334">
        <v>-248</v>
      </c>
      <c r="H31" s="333">
        <v>-297</v>
      </c>
      <c r="I31" s="333">
        <v>-545</v>
      </c>
      <c r="J31" s="333">
        <v>-68</v>
      </c>
      <c r="K31" s="333">
        <v>-116</v>
      </c>
      <c r="L31" s="333">
        <v>-184</v>
      </c>
      <c r="M31" s="334">
        <v>43</v>
      </c>
      <c r="N31" s="334">
        <v>-141</v>
      </c>
      <c r="O31" s="333"/>
      <c r="P31" s="333"/>
    </row>
    <row r="32" spans="2:16" ht="22.5">
      <c r="B32" s="491" t="s">
        <v>286</v>
      </c>
      <c r="C32" s="333">
        <v>0</v>
      </c>
      <c r="D32" s="333">
        <v>0</v>
      </c>
      <c r="E32" s="333">
        <v>0</v>
      </c>
      <c r="F32" s="334">
        <v>0</v>
      </c>
      <c r="G32" s="334">
        <v>0</v>
      </c>
      <c r="H32" s="333">
        <v>123</v>
      </c>
      <c r="I32" s="333">
        <v>123</v>
      </c>
      <c r="J32" s="333">
        <v>0</v>
      </c>
      <c r="K32" s="333">
        <v>0</v>
      </c>
      <c r="L32" s="333">
        <v>0</v>
      </c>
      <c r="M32" s="334">
        <v>0</v>
      </c>
      <c r="N32" s="334">
        <v>0</v>
      </c>
      <c r="O32" s="333"/>
      <c r="P32" s="333"/>
    </row>
    <row r="33" spans="2:16" ht="18.75">
      <c r="B33" s="490" t="s">
        <v>239</v>
      </c>
      <c r="C33" s="339">
        <v>-179</v>
      </c>
      <c r="D33" s="339">
        <v>-102</v>
      </c>
      <c r="E33" s="339">
        <v>-281</v>
      </c>
      <c r="F33" s="340">
        <v>33</v>
      </c>
      <c r="G33" s="340">
        <v>-248</v>
      </c>
      <c r="H33" s="339">
        <v>-174</v>
      </c>
      <c r="I33" s="339">
        <v>-422</v>
      </c>
      <c r="J33" s="339">
        <v>-68</v>
      </c>
      <c r="K33" s="339">
        <v>-116</v>
      </c>
      <c r="L33" s="339">
        <v>-184</v>
      </c>
      <c r="M33" s="340">
        <v>43</v>
      </c>
      <c r="N33" s="340">
        <v>-141</v>
      </c>
      <c r="O33" s="339"/>
      <c r="P33" s="339"/>
    </row>
    <row r="34" spans="2:16" ht="18.75">
      <c r="B34" s="491"/>
      <c r="C34" s="337"/>
      <c r="D34" s="337"/>
      <c r="E34" s="337"/>
      <c r="F34" s="338"/>
      <c r="G34" s="338"/>
      <c r="H34" s="337"/>
      <c r="I34" s="337"/>
      <c r="J34" s="337"/>
      <c r="K34" s="337"/>
      <c r="L34" s="337"/>
      <c r="M34" s="338"/>
      <c r="N34" s="338"/>
      <c r="O34" s="337"/>
      <c r="P34" s="337"/>
    </row>
    <row r="35" spans="2:16" ht="18.75">
      <c r="B35" s="495" t="s">
        <v>100</v>
      </c>
      <c r="C35" s="322">
        <v>-171</v>
      </c>
      <c r="D35" s="322">
        <v>465</v>
      </c>
      <c r="E35" s="322">
        <v>294</v>
      </c>
      <c r="F35" s="321">
        <v>29</v>
      </c>
      <c r="G35" s="321">
        <v>323</v>
      </c>
      <c r="H35" s="229">
        <v>758</v>
      </c>
      <c r="I35" s="229">
        <v>1081</v>
      </c>
      <c r="J35" s="229">
        <v>7</v>
      </c>
      <c r="K35" s="229">
        <v>1020</v>
      </c>
      <c r="L35" s="229">
        <v>1027</v>
      </c>
      <c r="M35" s="321">
        <v>-58</v>
      </c>
      <c r="N35" s="321">
        <v>969</v>
      </c>
      <c r="O35" s="229"/>
      <c r="P35" s="229"/>
    </row>
    <row r="37" spans="2:16" s="494" customFormat="1" ht="20.25" customHeight="1">
      <c r="B37" s="496" t="s">
        <v>257</v>
      </c>
      <c r="C37" s="419"/>
      <c r="D37" s="419"/>
      <c r="E37" s="419"/>
      <c r="F37" s="420"/>
      <c r="G37" s="419"/>
      <c r="H37" s="420"/>
      <c r="I37" s="419"/>
      <c r="J37" s="419"/>
      <c r="K37" s="419"/>
      <c r="L37" s="419"/>
      <c r="M37" s="419"/>
      <c r="N37" s="419"/>
      <c r="O37" s="419"/>
      <c r="P37" s="419"/>
    </row>
    <row r="38" spans="2:16" s="494" customFormat="1" ht="18.75">
      <c r="B38" s="496" t="s">
        <v>258</v>
      </c>
      <c r="C38" s="419"/>
      <c r="D38" s="419"/>
      <c r="E38" s="419"/>
      <c r="F38" s="420"/>
      <c r="G38" s="419"/>
      <c r="H38" s="420"/>
      <c r="I38" s="419"/>
      <c r="J38" s="419"/>
      <c r="K38" s="419"/>
      <c r="L38" s="419"/>
      <c r="M38" s="419"/>
      <c r="N38" s="419"/>
      <c r="O38" s="419"/>
      <c r="P38" s="419"/>
    </row>
    <row r="39" spans="2:16" s="494" customFormat="1" ht="18.75">
      <c r="B39" s="191" t="s">
        <v>259</v>
      </c>
      <c r="C39" s="419"/>
      <c r="D39" s="419"/>
      <c r="E39" s="419"/>
      <c r="F39" s="420"/>
      <c r="G39" s="419"/>
      <c r="H39" s="420"/>
      <c r="I39" s="419"/>
      <c r="J39" s="419"/>
      <c r="K39" s="419"/>
      <c r="L39" s="419"/>
      <c r="M39" s="419"/>
      <c r="N39" s="419"/>
      <c r="O39" s="419"/>
      <c r="P39" s="419"/>
    </row>
    <row r="40" ht="18.75">
      <c r="B40" s="191"/>
    </row>
    <row r="41" ht="15" customHeight="1"/>
  </sheetData>
  <sheetProtection password="CCA0" sheet="1" objects="1" scenarios="1"/>
  <mergeCells count="5">
    <mergeCell ref="J6:P6"/>
    <mergeCell ref="A1:P1"/>
    <mergeCell ref="A2:P2"/>
    <mergeCell ref="A3:P3"/>
    <mergeCell ref="C6:I6"/>
  </mergeCells>
  <printOptions horizontalCentered="1"/>
  <pageMargins left="0.25" right="0.25" top="0.75" bottom="0.25" header="0.25" footer="0.25"/>
  <pageSetup fitToHeight="1" fitToWidth="1" horizontalDpi="600" verticalDpi="600" orientation="landscape" scale="55" r:id="rId1"/>
  <headerFooter alignWithMargins="0">
    <oddHeader>&amp;R&amp;D - &amp;T</oddHeader>
    <oddFooter>&amp;C8</oddFooter>
  </headerFooter>
</worksheet>
</file>

<file path=xl/worksheets/sheet11.xml><?xml version="1.0" encoding="utf-8"?>
<worksheet xmlns="http://schemas.openxmlformats.org/spreadsheetml/2006/main" xmlns:r="http://schemas.openxmlformats.org/officeDocument/2006/relationships">
  <sheetPr codeName="Sheet15">
    <pageSetUpPr fitToPage="1"/>
  </sheetPr>
  <dimension ref="A1:X37"/>
  <sheetViews>
    <sheetView zoomScale="69" zoomScaleNormal="69" workbookViewId="0" topLeftCell="A1">
      <selection activeCell="A1" sqref="A1:Q1"/>
    </sheetView>
  </sheetViews>
  <sheetFormatPr defaultColWidth="4.28125" defaultRowHeight="12.75"/>
  <cols>
    <col min="1" max="1" width="70.8515625" style="1" customWidth="1"/>
    <col min="2" max="2" width="4.00390625" style="1" customWidth="1"/>
    <col min="3" max="3" width="19.00390625" style="1" customWidth="1"/>
    <col min="4" max="4" width="7.00390625" style="1" customWidth="1"/>
    <col min="5" max="5" width="19.00390625" style="1" customWidth="1"/>
    <col min="6" max="6" width="8.00390625" style="1" customWidth="1"/>
    <col min="7" max="7" width="19.00390625" style="1" customWidth="1"/>
    <col min="8" max="8" width="5.8515625" style="1" customWidth="1"/>
    <col min="9" max="9" width="19.140625" style="1" customWidth="1"/>
    <col min="10" max="10" width="6.421875" style="1" customWidth="1"/>
    <col min="11" max="11" width="19.00390625" style="1" customWidth="1"/>
    <col min="12" max="12" width="6.57421875" style="1" customWidth="1"/>
    <col min="13" max="13" width="19.00390625" style="1" customWidth="1"/>
    <col min="14" max="14" width="6.7109375" style="1" customWidth="1"/>
    <col min="15" max="15" width="19.00390625" style="1" customWidth="1"/>
    <col min="16" max="16" width="6.7109375" style="1" customWidth="1"/>
    <col min="17" max="17" width="19.8515625" style="1" customWidth="1"/>
    <col min="18" max="18" width="5.57421875" style="1" customWidth="1"/>
    <col min="19" max="22" width="4.28125" style="1" customWidth="1"/>
    <col min="23" max="16384" width="4.28125" style="1" customWidth="1"/>
  </cols>
  <sheetData>
    <row r="1" spans="1:18" ht="18.75">
      <c r="A1" s="516" t="s">
        <v>0</v>
      </c>
      <c r="B1" s="516"/>
      <c r="C1" s="516"/>
      <c r="D1" s="516"/>
      <c r="E1" s="516"/>
      <c r="F1" s="516"/>
      <c r="G1" s="516"/>
      <c r="H1" s="516"/>
      <c r="I1" s="516"/>
      <c r="J1" s="516"/>
      <c r="K1" s="516"/>
      <c r="L1" s="516"/>
      <c r="M1" s="516"/>
      <c r="N1" s="516"/>
      <c r="O1" s="516"/>
      <c r="P1" s="516"/>
      <c r="Q1" s="516"/>
      <c r="R1" s="59"/>
    </row>
    <row r="2" spans="1:18" ht="18.75">
      <c r="A2" s="516" t="s">
        <v>56</v>
      </c>
      <c r="B2" s="516"/>
      <c r="C2" s="516"/>
      <c r="D2" s="516"/>
      <c r="E2" s="516"/>
      <c r="F2" s="516"/>
      <c r="G2" s="516"/>
      <c r="H2" s="516"/>
      <c r="I2" s="516"/>
      <c r="J2" s="516"/>
      <c r="K2" s="516"/>
      <c r="L2" s="516"/>
      <c r="M2" s="516"/>
      <c r="N2" s="516"/>
      <c r="O2" s="516"/>
      <c r="P2" s="516"/>
      <c r="Q2" s="516"/>
      <c r="R2" s="59"/>
    </row>
    <row r="3" spans="1:18" ht="18.75">
      <c r="A3" s="516" t="s">
        <v>105</v>
      </c>
      <c r="B3" s="516"/>
      <c r="C3" s="516"/>
      <c r="D3" s="516"/>
      <c r="E3" s="516"/>
      <c r="F3" s="516"/>
      <c r="G3" s="516"/>
      <c r="H3" s="516"/>
      <c r="I3" s="516"/>
      <c r="J3" s="516"/>
      <c r="K3" s="516"/>
      <c r="L3" s="516"/>
      <c r="M3" s="516"/>
      <c r="N3" s="516"/>
      <c r="O3" s="516"/>
      <c r="P3" s="516"/>
      <c r="Q3" s="516"/>
      <c r="R3" s="59"/>
    </row>
    <row r="4" spans="1:18" ht="12" customHeight="1">
      <c r="A4" s="5"/>
      <c r="B4" s="5"/>
      <c r="C4" s="5"/>
      <c r="D4" s="5"/>
      <c r="E4" s="4"/>
      <c r="F4" s="4"/>
      <c r="G4" s="4"/>
      <c r="H4" s="4"/>
      <c r="I4" s="4"/>
      <c r="J4" s="4"/>
      <c r="K4" s="4"/>
      <c r="L4" s="4"/>
      <c r="M4" s="4"/>
      <c r="N4" s="4"/>
      <c r="O4" s="4"/>
      <c r="P4" s="4"/>
      <c r="Q4" s="4"/>
      <c r="R4" s="4"/>
    </row>
    <row r="5" spans="1:18" ht="12" customHeight="1">
      <c r="A5" s="5"/>
      <c r="B5" s="5"/>
      <c r="C5" s="5"/>
      <c r="D5" s="5"/>
      <c r="E5" s="4"/>
      <c r="F5" s="4"/>
      <c r="G5" s="4"/>
      <c r="H5" s="4"/>
      <c r="I5" s="4"/>
      <c r="J5" s="4"/>
      <c r="K5" s="4"/>
      <c r="L5" s="4"/>
      <c r="M5" s="4"/>
      <c r="N5" s="4"/>
      <c r="O5" s="4"/>
      <c r="P5" s="4"/>
      <c r="Q5" s="4"/>
      <c r="R5" s="4"/>
    </row>
    <row r="6" spans="1:18" ht="12.75">
      <c r="A6" s="5"/>
      <c r="B6" s="5"/>
      <c r="C6" s="5"/>
      <c r="D6" s="5"/>
      <c r="E6" s="4"/>
      <c r="F6" s="4"/>
      <c r="G6" s="4"/>
      <c r="H6" s="4"/>
      <c r="I6" s="4"/>
      <c r="J6" s="4"/>
      <c r="K6" s="4"/>
      <c r="L6" s="4"/>
      <c r="M6" s="4"/>
      <c r="N6" s="4"/>
      <c r="O6" s="4"/>
      <c r="P6" s="4"/>
      <c r="Q6" s="4"/>
      <c r="R6" s="4"/>
    </row>
    <row r="7" spans="3:17" ht="12.75">
      <c r="C7" s="2"/>
      <c r="D7" s="2"/>
      <c r="E7" s="2"/>
      <c r="F7" s="2"/>
      <c r="G7" s="2"/>
      <c r="H7" s="2"/>
      <c r="I7" s="2"/>
      <c r="J7" s="2"/>
      <c r="K7" s="2"/>
      <c r="L7" s="2"/>
      <c r="M7" s="2"/>
      <c r="N7" s="2"/>
      <c r="O7" s="2"/>
      <c r="P7" s="2"/>
      <c r="Q7" s="2"/>
    </row>
    <row r="8" spans="1:18" ht="18.75">
      <c r="A8" s="6"/>
      <c r="B8" s="6"/>
      <c r="C8" s="6"/>
      <c r="D8" s="6"/>
      <c r="E8" s="6"/>
      <c r="F8" s="7"/>
      <c r="G8" s="7"/>
      <c r="H8" s="7"/>
      <c r="I8" s="7"/>
      <c r="J8" s="7"/>
      <c r="K8" s="7"/>
      <c r="L8" s="7"/>
      <c r="M8" s="6"/>
      <c r="N8" s="6"/>
      <c r="O8" s="6"/>
      <c r="P8" s="6"/>
      <c r="Q8" s="6"/>
      <c r="R8" s="8"/>
    </row>
    <row r="9" spans="1:18" ht="18.75">
      <c r="A9" s="8"/>
      <c r="B9" s="6"/>
      <c r="C9" s="48" t="s">
        <v>28</v>
      </c>
      <c r="D9" s="9"/>
      <c r="E9" s="9" t="s">
        <v>12</v>
      </c>
      <c r="F9" s="9"/>
      <c r="G9" s="9" t="s">
        <v>29</v>
      </c>
      <c r="H9" s="9"/>
      <c r="I9" s="9" t="s">
        <v>33</v>
      </c>
      <c r="J9" s="9"/>
      <c r="K9" s="9" t="s">
        <v>28</v>
      </c>
      <c r="L9" s="9"/>
      <c r="M9" s="9" t="s">
        <v>12</v>
      </c>
      <c r="N9" s="9"/>
      <c r="O9" s="9" t="s">
        <v>29</v>
      </c>
      <c r="P9" s="9"/>
      <c r="Q9" s="31" t="s">
        <v>33</v>
      </c>
      <c r="R9" s="8"/>
    </row>
    <row r="10" spans="1:18" ht="18.75">
      <c r="A10" s="10"/>
      <c r="B10" s="10"/>
      <c r="C10" s="49">
        <v>2014</v>
      </c>
      <c r="D10" s="12"/>
      <c r="E10" s="11">
        <v>2014</v>
      </c>
      <c r="F10" s="11"/>
      <c r="G10" s="11">
        <v>2014</v>
      </c>
      <c r="H10" s="11"/>
      <c r="I10" s="11">
        <v>2014</v>
      </c>
      <c r="J10" s="11"/>
      <c r="K10" s="11">
        <v>2015</v>
      </c>
      <c r="L10" s="12"/>
      <c r="M10" s="11">
        <v>2015</v>
      </c>
      <c r="N10" s="11"/>
      <c r="O10" s="11">
        <v>2015</v>
      </c>
      <c r="P10" s="11"/>
      <c r="Q10" s="32">
        <v>2015</v>
      </c>
      <c r="R10" s="8"/>
    </row>
    <row r="11" spans="1:18" ht="18.75">
      <c r="A11" s="8"/>
      <c r="B11" s="8"/>
      <c r="C11" s="50"/>
      <c r="D11" s="8"/>
      <c r="E11" s="8"/>
      <c r="F11" s="8"/>
      <c r="G11" s="8"/>
      <c r="H11" s="8"/>
      <c r="I11" s="8"/>
      <c r="J11" s="8"/>
      <c r="K11" s="8"/>
      <c r="L11" s="8"/>
      <c r="M11" s="8"/>
      <c r="N11" s="8"/>
      <c r="O11" s="8"/>
      <c r="P11" s="8"/>
      <c r="Q11" s="33"/>
      <c r="R11" s="8"/>
    </row>
    <row r="12" spans="1:18" ht="18.75">
      <c r="A12" s="8" t="s">
        <v>49</v>
      </c>
      <c r="B12" s="8"/>
      <c r="C12" s="51">
        <v>5225</v>
      </c>
      <c r="D12" s="14"/>
      <c r="E12" s="29">
        <v>4282</v>
      </c>
      <c r="F12" s="14"/>
      <c r="G12" s="13">
        <v>4851</v>
      </c>
      <c r="H12" s="14"/>
      <c r="I12" s="13">
        <v>5571</v>
      </c>
      <c r="J12" s="14"/>
      <c r="K12" s="13">
        <v>6294</v>
      </c>
      <c r="L12" s="14"/>
      <c r="M12" s="13">
        <v>4199</v>
      </c>
      <c r="N12" s="14"/>
      <c r="O12" s="13">
        <v>3975</v>
      </c>
      <c r="P12" s="14"/>
      <c r="Q12" s="400"/>
      <c r="R12" s="8"/>
    </row>
    <row r="13" spans="1:18" ht="18.75">
      <c r="A13" s="26" t="s">
        <v>50</v>
      </c>
      <c r="B13" s="8"/>
      <c r="C13" s="52">
        <v>1834</v>
      </c>
      <c r="D13" s="14"/>
      <c r="E13" s="30">
        <v>2893</v>
      </c>
      <c r="F13" s="14"/>
      <c r="G13" s="16">
        <v>2370</v>
      </c>
      <c r="H13" s="14"/>
      <c r="I13" s="16">
        <v>1864</v>
      </c>
      <c r="J13" s="14"/>
      <c r="K13" s="16">
        <v>1313</v>
      </c>
      <c r="L13" s="14"/>
      <c r="M13" s="16">
        <v>1277</v>
      </c>
      <c r="N13" s="14"/>
      <c r="O13" s="16">
        <v>1438</v>
      </c>
      <c r="P13" s="14"/>
      <c r="Q13" s="401"/>
      <c r="R13" s="8"/>
    </row>
    <row r="14" spans="1:18" ht="18.75">
      <c r="A14" s="26" t="s">
        <v>53</v>
      </c>
      <c r="B14" s="8"/>
      <c r="C14" s="53">
        <v>3558</v>
      </c>
      <c r="D14" s="14"/>
      <c r="E14" s="35">
        <v>3876</v>
      </c>
      <c r="F14" s="14"/>
      <c r="G14" s="34">
        <v>4328</v>
      </c>
      <c r="H14" s="14"/>
      <c r="I14" s="34">
        <v>4408</v>
      </c>
      <c r="J14" s="14"/>
      <c r="K14" s="34">
        <v>4279</v>
      </c>
      <c r="L14" s="14"/>
      <c r="M14" s="34">
        <v>4632</v>
      </c>
      <c r="N14" s="14"/>
      <c r="O14" s="34">
        <v>4627</v>
      </c>
      <c r="P14" s="14"/>
      <c r="Q14" s="402"/>
      <c r="R14" s="8"/>
    </row>
    <row r="15" spans="1:18" s="3" customFormat="1" ht="18.75">
      <c r="A15" s="6" t="s">
        <v>68</v>
      </c>
      <c r="B15" s="6"/>
      <c r="C15" s="54">
        <v>10617</v>
      </c>
      <c r="D15" s="38"/>
      <c r="E15" s="38">
        <v>11051</v>
      </c>
      <c r="F15" s="37"/>
      <c r="G15" s="36">
        <v>11549</v>
      </c>
      <c r="H15" s="37"/>
      <c r="I15" s="47">
        <v>11843</v>
      </c>
      <c r="J15" s="37"/>
      <c r="K15" s="47">
        <v>11886</v>
      </c>
      <c r="L15" s="38"/>
      <c r="M15" s="47">
        <v>10108</v>
      </c>
      <c r="N15" s="37"/>
      <c r="O15" s="47">
        <v>10040</v>
      </c>
      <c r="P15" s="37"/>
      <c r="Q15" s="403"/>
      <c r="R15" s="6"/>
    </row>
    <row r="16" spans="1:18" ht="18.75">
      <c r="A16" s="26"/>
      <c r="B16" s="8"/>
      <c r="C16" s="52"/>
      <c r="D16" s="14"/>
      <c r="E16" s="30"/>
      <c r="F16" s="14"/>
      <c r="G16" s="16"/>
      <c r="H16" s="14"/>
      <c r="I16" s="16"/>
      <c r="J16" s="14"/>
      <c r="K16" s="16"/>
      <c r="L16" s="14"/>
      <c r="M16" s="16"/>
      <c r="N16" s="14"/>
      <c r="O16" s="16"/>
      <c r="P16" s="14"/>
      <c r="Q16" s="401"/>
      <c r="R16" s="8"/>
    </row>
    <row r="17" spans="1:18" ht="18.75">
      <c r="A17" s="8" t="s">
        <v>92</v>
      </c>
      <c r="B17" s="8"/>
      <c r="C17" s="52">
        <v>-281</v>
      </c>
      <c r="D17" s="15"/>
      <c r="E17" s="30">
        <v>-365</v>
      </c>
      <c r="F17" s="15"/>
      <c r="G17" s="16">
        <v>-401</v>
      </c>
      <c r="H17" s="15"/>
      <c r="I17" s="16">
        <v>-590</v>
      </c>
      <c r="J17" s="15"/>
      <c r="K17" s="16">
        <v>-330</v>
      </c>
      <c r="L17" s="15"/>
      <c r="M17" s="16">
        <v>-755</v>
      </c>
      <c r="N17" s="15"/>
      <c r="O17" s="16">
        <v>-642</v>
      </c>
      <c r="P17" s="15"/>
      <c r="Q17" s="401"/>
      <c r="R17" s="8"/>
    </row>
    <row r="18" spans="1:24" ht="18.75">
      <c r="A18" s="8" t="s">
        <v>3</v>
      </c>
      <c r="B18" s="8"/>
      <c r="C18" s="52">
        <v>-7367</v>
      </c>
      <c r="D18" s="17"/>
      <c r="E18" s="30">
        <v>-7372</v>
      </c>
      <c r="F18" s="15"/>
      <c r="G18" s="16">
        <v>-7267</v>
      </c>
      <c r="H18" s="15"/>
      <c r="I18" s="16">
        <v>-7242</v>
      </c>
      <c r="J18" s="17"/>
      <c r="K18" s="16">
        <v>-7127</v>
      </c>
      <c r="L18" s="17"/>
      <c r="M18" s="16">
        <v>-6615</v>
      </c>
      <c r="N18" s="15"/>
      <c r="O18" s="16">
        <v>-6632</v>
      </c>
      <c r="P18" s="15"/>
      <c r="Q18" s="401"/>
      <c r="R18" s="8"/>
      <c r="W18" s="425"/>
      <c r="X18" s="425"/>
    </row>
    <row r="19" spans="1:18" s="3" customFormat="1" ht="19.5" thickBot="1">
      <c r="A19" s="6" t="s">
        <v>260</v>
      </c>
      <c r="B19" s="6"/>
      <c r="C19" s="55">
        <v>2969</v>
      </c>
      <c r="D19" s="233"/>
      <c r="E19" s="41">
        <v>3314</v>
      </c>
      <c r="F19" s="40"/>
      <c r="G19" s="41">
        <v>3881</v>
      </c>
      <c r="H19" s="40"/>
      <c r="I19" s="39">
        <v>4011</v>
      </c>
      <c r="J19" s="40"/>
      <c r="K19" s="39">
        <v>4429</v>
      </c>
      <c r="L19" s="41"/>
      <c r="M19" s="39">
        <v>2738</v>
      </c>
      <c r="N19" s="40"/>
      <c r="O19" s="39">
        <v>2766</v>
      </c>
      <c r="P19" s="40"/>
      <c r="Q19" s="404"/>
      <c r="R19" s="6"/>
    </row>
    <row r="20" spans="1:18" ht="19.5" thickTop="1">
      <c r="A20" s="18"/>
      <c r="B20" s="8"/>
      <c r="C20" s="8"/>
      <c r="D20" s="8"/>
      <c r="E20" s="8"/>
      <c r="F20" s="8"/>
      <c r="G20" s="8"/>
      <c r="H20" s="8"/>
      <c r="I20" s="8"/>
      <c r="J20" s="8"/>
      <c r="K20" s="8"/>
      <c r="L20" s="8"/>
      <c r="M20" s="8"/>
      <c r="N20" s="8"/>
      <c r="O20" s="374"/>
      <c r="P20" s="8"/>
      <c r="Q20" s="8"/>
      <c r="R20" s="8"/>
    </row>
    <row r="21" spans="1:18" ht="18.75">
      <c r="A21" s="8"/>
      <c r="B21" s="8"/>
      <c r="C21" s="8"/>
      <c r="D21" s="8"/>
      <c r="E21" s="19"/>
      <c r="F21" s="8"/>
      <c r="G21" s="8"/>
      <c r="H21" s="8"/>
      <c r="I21" s="8"/>
      <c r="J21" s="8"/>
      <c r="K21" s="8"/>
      <c r="L21" s="8"/>
      <c r="M21" s="374"/>
      <c r="N21" s="8"/>
      <c r="O21" s="374"/>
      <c r="P21" s="8"/>
      <c r="Q21" s="8"/>
      <c r="R21" s="8"/>
    </row>
    <row r="22" spans="1:18" ht="18.75">
      <c r="A22" s="8"/>
      <c r="B22" s="8"/>
      <c r="C22" s="8"/>
      <c r="D22" s="8"/>
      <c r="E22" s="20"/>
      <c r="F22" s="8"/>
      <c r="G22" s="8"/>
      <c r="H22" s="8"/>
      <c r="I22" s="8"/>
      <c r="J22" s="8"/>
      <c r="K22" s="8"/>
      <c r="L22" s="8"/>
      <c r="M22" s="8"/>
      <c r="N22" s="8"/>
      <c r="O22" s="375"/>
      <c r="P22" s="8"/>
      <c r="Q22" s="8"/>
      <c r="R22" s="8"/>
    </row>
    <row r="23" spans="1:18" ht="18.75">
      <c r="A23" s="8"/>
      <c r="B23" s="8"/>
      <c r="C23" s="8"/>
      <c r="D23" s="8"/>
      <c r="E23" s="21"/>
      <c r="F23" s="8"/>
      <c r="G23" s="8"/>
      <c r="H23" s="8"/>
      <c r="I23" s="8"/>
      <c r="J23" s="8"/>
      <c r="K23" s="8"/>
      <c r="L23" s="8"/>
      <c r="M23" s="22"/>
      <c r="N23" s="22"/>
      <c r="O23" s="22"/>
      <c r="P23" s="22"/>
      <c r="Q23" s="22"/>
      <c r="R23" s="8"/>
    </row>
    <row r="24" spans="1:18" ht="18.75">
      <c r="A24" s="8"/>
      <c r="B24" s="8"/>
      <c r="C24" s="8"/>
      <c r="D24" s="8"/>
      <c r="E24" s="23"/>
      <c r="F24" s="8"/>
      <c r="G24" s="8"/>
      <c r="H24" s="8"/>
      <c r="I24" s="8"/>
      <c r="J24" s="8"/>
      <c r="K24" s="8"/>
      <c r="L24" s="8"/>
      <c r="M24" s="22"/>
      <c r="N24" s="22"/>
      <c r="O24" s="22"/>
      <c r="P24" s="22"/>
      <c r="Q24" s="22"/>
      <c r="R24" s="8"/>
    </row>
    <row r="25" spans="1:18" ht="18.75">
      <c r="A25" s="8"/>
      <c r="B25" s="8"/>
      <c r="C25" s="8"/>
      <c r="D25" s="8"/>
      <c r="E25" s="20"/>
      <c r="F25" s="8"/>
      <c r="G25" s="8"/>
      <c r="H25" s="8"/>
      <c r="I25" s="8"/>
      <c r="J25" s="8"/>
      <c r="K25" s="8"/>
      <c r="L25" s="8"/>
      <c r="M25" s="24"/>
      <c r="N25" s="24"/>
      <c r="O25" s="24"/>
      <c r="P25" s="24"/>
      <c r="Q25" s="24"/>
      <c r="R25" s="8"/>
    </row>
    <row r="26" spans="1:18" ht="18.75">
      <c r="A26" s="8"/>
      <c r="B26" s="8"/>
      <c r="C26" s="8"/>
      <c r="D26" s="8"/>
      <c r="F26" s="8"/>
      <c r="G26" s="8"/>
      <c r="H26" s="8"/>
      <c r="I26" s="8"/>
      <c r="J26" s="8"/>
      <c r="K26" s="8"/>
      <c r="L26" s="8"/>
      <c r="M26" s="24"/>
      <c r="N26" s="24"/>
      <c r="O26" s="24"/>
      <c r="P26" s="24"/>
      <c r="Q26" s="24"/>
      <c r="R26" s="423" t="s">
        <v>4</v>
      </c>
    </row>
    <row r="37" ht="12.75">
      <c r="O37" s="1" t="s">
        <v>4</v>
      </c>
    </row>
  </sheetData>
  <sheetProtection password="CCA0" sheet="1" objects="1" scenarios="1"/>
  <mergeCells count="3">
    <mergeCell ref="A1:Q1"/>
    <mergeCell ref="A2:Q2"/>
    <mergeCell ref="A3:Q3"/>
  </mergeCells>
  <printOptions horizontalCentered="1"/>
  <pageMargins left="0.25" right="0.25" top="0.75" bottom="0.25" header="0.25" footer="0.25"/>
  <pageSetup fitToHeight="1" fitToWidth="1" horizontalDpi="600" verticalDpi="600" orientation="landscape" scale="48" r:id="rId1"/>
  <headerFooter alignWithMargins="0">
    <oddHeader>&amp;R&amp;D - &amp;T</oddHeader>
    <oddFooter>&amp;C9</oddFooter>
  </headerFooter>
</worksheet>
</file>

<file path=xl/worksheets/sheet12.xml><?xml version="1.0" encoding="utf-8"?>
<worksheet xmlns="http://schemas.openxmlformats.org/spreadsheetml/2006/main" xmlns:r="http://schemas.openxmlformats.org/officeDocument/2006/relationships">
  <sheetPr codeName="Sheet16">
    <pageSetUpPr fitToPage="1"/>
  </sheetPr>
  <dimension ref="A1:J34"/>
  <sheetViews>
    <sheetView zoomScaleSheetLayoutView="100" workbookViewId="0" topLeftCell="A1">
      <selection activeCell="A1" sqref="A1:G1"/>
    </sheetView>
  </sheetViews>
  <sheetFormatPr defaultColWidth="9.140625" defaultRowHeight="12.75" outlineLevelRow="1"/>
  <cols>
    <col min="1" max="3" width="9.28125" style="460" customWidth="1"/>
    <col min="4" max="4" width="62.57421875" style="460" customWidth="1"/>
    <col min="5" max="5" width="9.28125" style="460" customWidth="1"/>
    <col min="6" max="6" width="29.28125" style="461" customWidth="1"/>
    <col min="7" max="7" width="13.7109375" style="460" customWidth="1"/>
    <col min="8" max="16384" width="9.140625" style="460" customWidth="1"/>
  </cols>
  <sheetData>
    <row r="1" spans="1:7" ht="20.25">
      <c r="A1" s="540" t="s">
        <v>0</v>
      </c>
      <c r="B1" s="540"/>
      <c r="C1" s="540"/>
      <c r="D1" s="540"/>
      <c r="E1" s="540"/>
      <c r="F1" s="540"/>
      <c r="G1" s="540"/>
    </row>
    <row r="2" spans="1:7" ht="20.25">
      <c r="A2" s="540" t="s">
        <v>240</v>
      </c>
      <c r="B2" s="540"/>
      <c r="C2" s="540"/>
      <c r="D2" s="540"/>
      <c r="E2" s="540"/>
      <c r="F2" s="540"/>
      <c r="G2" s="540"/>
    </row>
    <row r="3" spans="1:7" ht="20.25">
      <c r="A3" s="540" t="s">
        <v>39</v>
      </c>
      <c r="B3" s="540"/>
      <c r="C3" s="540"/>
      <c r="D3" s="540"/>
      <c r="E3" s="540"/>
      <c r="F3" s="540"/>
      <c r="G3" s="540"/>
    </row>
    <row r="4" spans="1:6" ht="20.25">
      <c r="A4" s="466"/>
      <c r="B4" s="466"/>
      <c r="C4" s="466"/>
      <c r="D4" s="466"/>
      <c r="E4" s="466"/>
      <c r="F4" s="466"/>
    </row>
    <row r="5" spans="1:7" ht="17.25" customHeight="1">
      <c r="A5" s="467" t="s">
        <v>87</v>
      </c>
      <c r="B5" s="467"/>
      <c r="C5" s="467"/>
      <c r="D5" s="467"/>
      <c r="E5" s="468"/>
      <c r="F5" s="541" t="s">
        <v>241</v>
      </c>
      <c r="G5" s="469"/>
    </row>
    <row r="6" spans="1:7" ht="17.25" customHeight="1">
      <c r="A6" s="467"/>
      <c r="B6" s="467"/>
      <c r="C6" s="467"/>
      <c r="D6" s="467"/>
      <c r="E6" s="468"/>
      <c r="F6" s="541"/>
      <c r="G6" s="469"/>
    </row>
    <row r="7" spans="1:7" ht="17.25" customHeight="1">
      <c r="A7" s="467"/>
      <c r="B7" s="467"/>
      <c r="C7" s="467"/>
      <c r="D7" s="467"/>
      <c r="E7" s="468"/>
      <c r="F7" s="470"/>
      <c r="G7" s="469"/>
    </row>
    <row r="8" spans="1:7" ht="17.25" customHeight="1">
      <c r="A8" s="467" t="s">
        <v>88</v>
      </c>
      <c r="B8" s="467"/>
      <c r="C8" s="467"/>
      <c r="D8" s="467"/>
      <c r="E8" s="468"/>
      <c r="F8" s="471" t="s">
        <v>288</v>
      </c>
      <c r="G8" s="472"/>
    </row>
    <row r="9" spans="1:7" ht="9.75" customHeight="1">
      <c r="A9" s="467"/>
      <c r="B9" s="467"/>
      <c r="C9" s="467"/>
      <c r="D9" s="467"/>
      <c r="E9" s="468"/>
      <c r="F9" s="470"/>
      <c r="G9" s="469"/>
    </row>
    <row r="10" spans="1:7" ht="17.25" customHeight="1">
      <c r="A10" s="467" t="s">
        <v>89</v>
      </c>
      <c r="B10" s="467"/>
      <c r="C10" s="467"/>
      <c r="D10" s="467"/>
      <c r="E10" s="468"/>
      <c r="F10" s="470"/>
      <c r="G10" s="469"/>
    </row>
    <row r="11" spans="1:7" ht="6.75" customHeight="1">
      <c r="A11" s="467"/>
      <c r="B11" s="467"/>
      <c r="C11" s="467"/>
      <c r="D11" s="467"/>
      <c r="E11" s="468"/>
      <c r="F11" s="470"/>
      <c r="G11" s="469"/>
    </row>
    <row r="12" spans="1:7" ht="21" customHeight="1">
      <c r="A12" s="473" t="s">
        <v>10</v>
      </c>
      <c r="B12" s="467"/>
      <c r="C12" s="467"/>
      <c r="D12" s="467"/>
      <c r="E12" s="468"/>
      <c r="F12" s="474">
        <v>-0.02</v>
      </c>
      <c r="G12" s="469"/>
    </row>
    <row r="13" spans="1:7" ht="6.75" customHeight="1">
      <c r="A13" s="473"/>
      <c r="B13" s="467"/>
      <c r="C13" s="467"/>
      <c r="D13" s="467"/>
      <c r="E13" s="468"/>
      <c r="F13" s="474"/>
      <c r="G13" s="469"/>
    </row>
    <row r="14" spans="1:7" ht="21" customHeight="1">
      <c r="A14" s="473" t="s">
        <v>104</v>
      </c>
      <c r="B14" s="467"/>
      <c r="C14" s="467"/>
      <c r="D14" s="467"/>
      <c r="E14" s="468"/>
      <c r="F14" s="474">
        <v>0.75</v>
      </c>
      <c r="G14" s="469"/>
    </row>
    <row r="15" spans="1:7" ht="7.5" customHeight="1">
      <c r="A15" s="467"/>
      <c r="B15" s="467"/>
      <c r="C15" s="467"/>
      <c r="D15" s="467"/>
      <c r="E15" s="468"/>
      <c r="F15" s="470"/>
      <c r="G15" s="469"/>
    </row>
    <row r="16" spans="1:7" ht="20.25" customHeight="1" outlineLevel="1">
      <c r="A16" s="473" t="s">
        <v>230</v>
      </c>
      <c r="B16" s="467"/>
      <c r="C16" s="467"/>
      <c r="D16" s="467"/>
      <c r="E16" s="468"/>
      <c r="F16" s="474">
        <v>0.06</v>
      </c>
      <c r="G16" s="469"/>
    </row>
    <row r="17" spans="1:7" ht="8.25" customHeight="1" outlineLevel="1">
      <c r="A17" s="473"/>
      <c r="B17" s="467"/>
      <c r="C17" s="467"/>
      <c r="D17" s="467"/>
      <c r="E17" s="468"/>
      <c r="F17" s="474"/>
      <c r="G17" s="469"/>
    </row>
    <row r="18" spans="1:7" ht="20.25" customHeight="1" outlineLevel="1">
      <c r="A18" s="473" t="s">
        <v>261</v>
      </c>
      <c r="B18" s="467"/>
      <c r="C18" s="467"/>
      <c r="D18" s="467"/>
      <c r="E18" s="468"/>
      <c r="F18" s="474">
        <v>0.01</v>
      </c>
      <c r="G18" s="469"/>
    </row>
    <row r="19" spans="1:7" ht="8.25" customHeight="1" outlineLevel="1">
      <c r="A19" s="473"/>
      <c r="B19" s="467"/>
      <c r="C19" s="467"/>
      <c r="D19" s="467"/>
      <c r="E19" s="468"/>
      <c r="F19" s="474"/>
      <c r="G19" s="469"/>
    </row>
    <row r="20" spans="1:8" ht="20.25" customHeight="1" outlineLevel="1">
      <c r="A20" s="473" t="s">
        <v>60</v>
      </c>
      <c r="B20" s="467"/>
      <c r="C20" s="467"/>
      <c r="D20" s="467"/>
      <c r="E20" s="468"/>
      <c r="F20" s="474">
        <v>0.03</v>
      </c>
      <c r="G20" s="469"/>
      <c r="H20" s="475"/>
    </row>
    <row r="21" spans="1:7" ht="8.25" customHeight="1">
      <c r="A21" s="473"/>
      <c r="B21" s="467"/>
      <c r="C21" s="467"/>
      <c r="D21" s="467"/>
      <c r="E21" s="468"/>
      <c r="F21" s="476"/>
      <c r="G21" s="469"/>
    </row>
    <row r="22" spans="1:6" ht="20.25">
      <c r="A22" s="477" t="s">
        <v>1</v>
      </c>
      <c r="F22" s="478">
        <v>0.8300000000000001</v>
      </c>
    </row>
    <row r="23" ht="9.75" customHeight="1"/>
    <row r="24" spans="1:6" ht="21" thickBot="1">
      <c r="A24" s="467" t="s">
        <v>90</v>
      </c>
      <c r="F24" s="479" t="s">
        <v>281</v>
      </c>
    </row>
    <row r="25" spans="1:6" ht="30.75" customHeight="1" thickTop="1">
      <c r="A25" s="467"/>
      <c r="F25" s="471"/>
    </row>
    <row r="26" spans="1:10" ht="41.25" customHeight="1">
      <c r="A26" s="539" t="s">
        <v>270</v>
      </c>
      <c r="B26" s="539"/>
      <c r="C26" s="539"/>
      <c r="D26" s="539"/>
      <c r="E26" s="539"/>
      <c r="F26" s="539"/>
      <c r="G26" s="539"/>
      <c r="H26" s="539"/>
      <c r="I26" s="539"/>
      <c r="J26" s="539"/>
    </row>
    <row r="27" spans="1:7" ht="12" customHeight="1">
      <c r="A27" s="481"/>
      <c r="B27" s="481"/>
      <c r="C27" s="481"/>
      <c r="D27" s="481"/>
      <c r="E27" s="481"/>
      <c r="F27" s="481"/>
      <c r="G27" s="481"/>
    </row>
    <row r="28" spans="1:10" ht="52.5" customHeight="1">
      <c r="A28" s="539" t="s">
        <v>271</v>
      </c>
      <c r="B28" s="539"/>
      <c r="C28" s="539"/>
      <c r="D28" s="539"/>
      <c r="E28" s="539"/>
      <c r="F28" s="539"/>
      <c r="G28" s="539"/>
      <c r="H28" s="539"/>
      <c r="I28" s="539"/>
      <c r="J28" s="539"/>
    </row>
    <row r="29" spans="1:7" ht="12" customHeight="1">
      <c r="A29" s="480"/>
      <c r="B29" s="480"/>
      <c r="C29" s="480"/>
      <c r="D29" s="480"/>
      <c r="E29" s="480"/>
      <c r="F29" s="480"/>
      <c r="G29" s="480"/>
    </row>
    <row r="30" spans="1:10" ht="47.25" customHeight="1">
      <c r="A30" s="539" t="s">
        <v>275</v>
      </c>
      <c r="B30" s="539"/>
      <c r="C30" s="539"/>
      <c r="D30" s="539"/>
      <c r="E30" s="539"/>
      <c r="F30" s="539"/>
      <c r="G30" s="539"/>
      <c r="H30" s="539"/>
      <c r="I30" s="539"/>
      <c r="J30" s="539"/>
    </row>
    <row r="31" spans="1:10" ht="12" customHeight="1">
      <c r="A31" s="480"/>
      <c r="B31" s="480"/>
      <c r="C31" s="480"/>
      <c r="D31" s="480"/>
      <c r="E31" s="480"/>
      <c r="F31" s="480"/>
      <c r="G31" s="480"/>
      <c r="H31" s="482"/>
      <c r="I31" s="482"/>
      <c r="J31" s="482"/>
    </row>
    <row r="32" spans="1:10" ht="41.25" customHeight="1">
      <c r="A32" s="539" t="s">
        <v>280</v>
      </c>
      <c r="B32" s="539"/>
      <c r="C32" s="539"/>
      <c r="D32" s="539"/>
      <c r="E32" s="539"/>
      <c r="F32" s="539"/>
      <c r="G32" s="539"/>
      <c r="H32" s="539"/>
      <c r="I32" s="539"/>
      <c r="J32" s="539"/>
    </row>
    <row r="33" spans="1:7" ht="12" customHeight="1">
      <c r="A33" s="480"/>
      <c r="B33" s="480"/>
      <c r="C33" s="480"/>
      <c r="D33" s="480"/>
      <c r="E33" s="480"/>
      <c r="F33" s="480"/>
      <c r="G33" s="480"/>
    </row>
    <row r="34" spans="1:10" ht="69" customHeight="1">
      <c r="A34" s="539" t="s">
        <v>273</v>
      </c>
      <c r="B34" s="539"/>
      <c r="C34" s="539"/>
      <c r="D34" s="539"/>
      <c r="E34" s="539"/>
      <c r="F34" s="539"/>
      <c r="G34" s="539"/>
      <c r="H34" s="539"/>
      <c r="I34" s="539"/>
      <c r="J34" s="539"/>
    </row>
  </sheetData>
  <sheetProtection password="CCA0" sheet="1" objects="1" scenarios="1"/>
  <mergeCells count="9">
    <mergeCell ref="A34:J34"/>
    <mergeCell ref="A26:J26"/>
    <mergeCell ref="A28:J28"/>
    <mergeCell ref="A30:J30"/>
    <mergeCell ref="A32:J32"/>
    <mergeCell ref="A1:G1"/>
    <mergeCell ref="A2:G2"/>
    <mergeCell ref="A3:G3"/>
    <mergeCell ref="F5:F6"/>
  </mergeCells>
  <printOptions horizontalCentered="1"/>
  <pageMargins left="0.25" right="0.25" top="0.75" bottom="0.25" header="0.25" footer="0.25"/>
  <pageSetup fitToHeight="1" fitToWidth="1" horizontalDpi="600" verticalDpi="600" orientation="landscape" scale="76" r:id="rId1"/>
  <headerFooter alignWithMargins="0">
    <oddHeader>&amp;R&amp;D - &amp;T</oddHeader>
    <oddFooter>&amp;C10</oddFooter>
  </headerFooter>
  <colBreaks count="1" manualBreakCount="1">
    <brk id="7" max="65535" man="1"/>
  </colBreaks>
</worksheet>
</file>

<file path=xl/worksheets/sheet2.xml><?xml version="1.0" encoding="utf-8"?>
<worksheet xmlns="http://schemas.openxmlformats.org/spreadsheetml/2006/main" xmlns:r="http://schemas.openxmlformats.org/officeDocument/2006/relationships">
  <sheetPr codeName="Sheet11">
    <pageSetUpPr fitToPage="1"/>
  </sheetPr>
  <dimension ref="A1:S36"/>
  <sheetViews>
    <sheetView tabSelected="1" zoomScale="70" zoomScaleNormal="70" zoomScaleSheetLayoutView="85" zoomScalePageLayoutView="55" workbookViewId="0" topLeftCell="A1">
      <selection activeCell="A1" sqref="A1:S1"/>
    </sheetView>
  </sheetViews>
  <sheetFormatPr defaultColWidth="9.140625" defaultRowHeight="12.75"/>
  <cols>
    <col min="1" max="1" width="34.00390625" style="3" customWidth="1"/>
    <col min="2" max="2" width="9.421875" style="1" bestFit="1" customWidth="1"/>
    <col min="3" max="3" width="10.7109375" style="1" bestFit="1" customWidth="1"/>
    <col min="4" max="4" width="12.00390625" style="1" bestFit="1" customWidth="1"/>
    <col min="5" max="5" width="10.7109375" style="1" bestFit="1" customWidth="1"/>
    <col min="6" max="6" width="12.00390625" style="1" bestFit="1" customWidth="1"/>
    <col min="7" max="7" width="10.7109375" style="1" customWidth="1"/>
    <col min="8" max="8" width="12.421875" style="1" customWidth="1"/>
    <col min="9" max="9" width="10.7109375" style="1" bestFit="1" customWidth="1"/>
    <col min="10" max="10" width="12.140625" style="1" customWidth="1"/>
    <col min="11" max="11" width="12.7109375" style="1" bestFit="1" customWidth="1"/>
    <col min="12" max="12" width="11.00390625" style="1" customWidth="1"/>
    <col min="13" max="13" width="12.00390625" style="1" bestFit="1" customWidth="1"/>
    <col min="14" max="14" width="10.8515625" style="1" customWidth="1"/>
    <col min="15" max="15" width="10.421875" style="1" customWidth="1"/>
    <col min="16" max="16" width="14.421875" style="1" bestFit="1" customWidth="1"/>
    <col min="17" max="17" width="17.7109375" style="1" bestFit="1" customWidth="1"/>
    <col min="18" max="18" width="14.421875" style="1" bestFit="1" customWidth="1"/>
    <col min="19" max="19" width="16.7109375" style="1" customWidth="1"/>
    <col min="20" max="16384" width="9.140625" style="1" customWidth="1"/>
  </cols>
  <sheetData>
    <row r="1" spans="1:19" ht="18.75">
      <c r="A1" s="516" t="s">
        <v>0</v>
      </c>
      <c r="B1" s="516"/>
      <c r="C1" s="516"/>
      <c r="D1" s="516"/>
      <c r="E1" s="516"/>
      <c r="F1" s="516"/>
      <c r="G1" s="516"/>
      <c r="H1" s="516"/>
      <c r="I1" s="516"/>
      <c r="J1" s="516"/>
      <c r="K1" s="516"/>
      <c r="L1" s="516"/>
      <c r="M1" s="516"/>
      <c r="N1" s="516"/>
      <c r="O1" s="516"/>
      <c r="P1" s="516"/>
      <c r="Q1" s="516"/>
      <c r="R1" s="516"/>
      <c r="S1" s="516"/>
    </row>
    <row r="2" spans="1:19" ht="18.75">
      <c r="A2" s="517" t="s">
        <v>110</v>
      </c>
      <c r="B2" s="517"/>
      <c r="C2" s="517"/>
      <c r="D2" s="517"/>
      <c r="E2" s="517"/>
      <c r="F2" s="517"/>
      <c r="G2" s="517"/>
      <c r="H2" s="517"/>
      <c r="I2" s="517"/>
      <c r="J2" s="517"/>
      <c r="K2" s="517"/>
      <c r="L2" s="517"/>
      <c r="M2" s="517"/>
      <c r="N2" s="517"/>
      <c r="O2" s="517"/>
      <c r="P2" s="517"/>
      <c r="Q2" s="517"/>
      <c r="R2" s="517"/>
      <c r="S2" s="517"/>
    </row>
    <row r="3" spans="1:19" s="26" customFormat="1" ht="18.75">
      <c r="A3" s="516" t="s">
        <v>105</v>
      </c>
      <c r="B3" s="516"/>
      <c r="C3" s="516"/>
      <c r="D3" s="516"/>
      <c r="E3" s="516"/>
      <c r="F3" s="516"/>
      <c r="G3" s="516"/>
      <c r="H3" s="516"/>
      <c r="I3" s="516"/>
      <c r="J3" s="516"/>
      <c r="K3" s="516"/>
      <c r="L3" s="516"/>
      <c r="M3" s="516"/>
      <c r="N3" s="516"/>
      <c r="O3" s="516"/>
      <c r="P3" s="516"/>
      <c r="Q3" s="516"/>
      <c r="R3" s="516"/>
      <c r="S3" s="516"/>
    </row>
    <row r="4" spans="1:19" ht="18.75">
      <c r="A4" s="178"/>
      <c r="B4" s="26"/>
      <c r="C4" s="26"/>
      <c r="D4" s="26"/>
      <c r="E4" s="26"/>
      <c r="F4" s="26"/>
      <c r="G4" s="26"/>
      <c r="H4" s="26"/>
      <c r="I4" s="26"/>
      <c r="J4" s="26"/>
      <c r="K4" s="26"/>
      <c r="L4" s="26"/>
      <c r="M4" s="26"/>
      <c r="N4" s="26"/>
      <c r="O4" s="26"/>
      <c r="P4" s="26"/>
      <c r="Q4" s="26"/>
      <c r="R4" s="26"/>
      <c r="S4" s="26"/>
    </row>
    <row r="5" spans="1:19" ht="18.75">
      <c r="A5" s="191"/>
      <c r="B5" s="177"/>
      <c r="C5" s="177"/>
      <c r="D5" s="177"/>
      <c r="E5" s="177"/>
      <c r="F5" s="177"/>
      <c r="G5" s="177"/>
      <c r="H5" s="177"/>
      <c r="I5" s="26"/>
      <c r="J5" s="26"/>
      <c r="K5" s="26"/>
      <c r="L5" s="26"/>
      <c r="M5" s="26"/>
      <c r="N5" s="26"/>
      <c r="O5" s="26"/>
      <c r="P5" s="26"/>
      <c r="Q5" s="26"/>
      <c r="R5" s="26"/>
      <c r="S5" s="26"/>
    </row>
    <row r="6" spans="1:19" ht="18.75">
      <c r="A6" s="191"/>
      <c r="B6" s="26"/>
      <c r="C6" s="26"/>
      <c r="D6" s="26"/>
      <c r="E6" s="26"/>
      <c r="F6" s="26"/>
      <c r="G6" s="26"/>
      <c r="H6" s="26"/>
      <c r="I6" s="26"/>
      <c r="J6" s="26"/>
      <c r="K6" s="26"/>
      <c r="L6" s="26"/>
      <c r="M6" s="26"/>
      <c r="N6" s="26"/>
      <c r="O6" s="26"/>
      <c r="P6" s="26"/>
      <c r="Q6" s="26"/>
      <c r="R6" s="26"/>
      <c r="S6" s="26"/>
    </row>
    <row r="7" spans="1:19" ht="18.75">
      <c r="A7" s="191" t="s">
        <v>108</v>
      </c>
      <c r="B7" s="513">
        <v>2014</v>
      </c>
      <c r="C7" s="514"/>
      <c r="D7" s="514"/>
      <c r="E7" s="514"/>
      <c r="F7" s="514"/>
      <c r="G7" s="514"/>
      <c r="H7" s="515"/>
      <c r="I7" s="513">
        <v>2015</v>
      </c>
      <c r="J7" s="514"/>
      <c r="K7" s="514"/>
      <c r="L7" s="514"/>
      <c r="M7" s="514"/>
      <c r="N7" s="514"/>
      <c r="O7" s="515"/>
      <c r="P7" s="513" t="s">
        <v>14</v>
      </c>
      <c r="Q7" s="520"/>
      <c r="R7" s="518" t="s">
        <v>43</v>
      </c>
      <c r="S7" s="519"/>
    </row>
    <row r="8" spans="1:19" ht="18.75">
      <c r="A8" s="191"/>
      <c r="B8" s="189" t="s">
        <v>15</v>
      </c>
      <c r="C8" s="189" t="s">
        <v>16</v>
      </c>
      <c r="D8" s="189" t="s">
        <v>17</v>
      </c>
      <c r="E8" s="144" t="s">
        <v>18</v>
      </c>
      <c r="F8" s="144" t="s">
        <v>19</v>
      </c>
      <c r="G8" s="189" t="s">
        <v>20</v>
      </c>
      <c r="H8" s="189" t="s">
        <v>21</v>
      </c>
      <c r="I8" s="189" t="s">
        <v>15</v>
      </c>
      <c r="J8" s="189" t="s">
        <v>16</v>
      </c>
      <c r="K8" s="189" t="s">
        <v>17</v>
      </c>
      <c r="L8" s="144" t="s">
        <v>18</v>
      </c>
      <c r="M8" s="144" t="s">
        <v>19</v>
      </c>
      <c r="N8" s="189" t="s">
        <v>20</v>
      </c>
      <c r="O8" s="189" t="s">
        <v>21</v>
      </c>
      <c r="P8" s="175" t="s">
        <v>30</v>
      </c>
      <c r="Q8" s="174" t="s">
        <v>31</v>
      </c>
      <c r="R8" s="198" t="s">
        <v>30</v>
      </c>
      <c r="S8" s="234" t="s">
        <v>31</v>
      </c>
    </row>
    <row r="9" spans="1:19" ht="18.75">
      <c r="A9" s="191"/>
      <c r="B9" s="376"/>
      <c r="C9" s="376"/>
      <c r="D9" s="376"/>
      <c r="E9" s="417"/>
      <c r="F9" s="417"/>
      <c r="G9" s="376"/>
      <c r="H9" s="376"/>
      <c r="I9" s="376"/>
      <c r="J9" s="376"/>
      <c r="K9" s="376"/>
      <c r="L9" s="417"/>
      <c r="M9" s="417"/>
      <c r="N9" s="172"/>
      <c r="O9" s="172"/>
      <c r="P9" s="418"/>
      <c r="Q9" s="170"/>
      <c r="R9" s="407"/>
      <c r="S9" s="235"/>
    </row>
    <row r="10" spans="1:19" ht="18.75">
      <c r="A10" s="191" t="s">
        <v>1</v>
      </c>
      <c r="B10" s="376">
        <v>3811</v>
      </c>
      <c r="C10" s="376">
        <v>3889</v>
      </c>
      <c r="D10" s="376">
        <v>7700</v>
      </c>
      <c r="E10" s="417">
        <v>3921</v>
      </c>
      <c r="F10" s="417">
        <v>11621</v>
      </c>
      <c r="G10" s="376">
        <v>4258</v>
      </c>
      <c r="H10" s="376">
        <v>15879</v>
      </c>
      <c r="I10" s="439">
        <v>4041</v>
      </c>
      <c r="J10" s="376">
        <v>4163</v>
      </c>
      <c r="K10" s="376">
        <v>8204</v>
      </c>
      <c r="L10" s="417">
        <v>4069</v>
      </c>
      <c r="M10" s="417">
        <v>12273</v>
      </c>
      <c r="N10" s="376"/>
      <c r="O10" s="376"/>
      <c r="P10" s="405">
        <v>0.037745473093598575</v>
      </c>
      <c r="Q10" s="405">
        <v>0.056105326563979006</v>
      </c>
      <c r="R10" s="405">
        <v>-0.07</v>
      </c>
      <c r="S10" s="274">
        <v>-0.07</v>
      </c>
    </row>
    <row r="11" spans="1:19" ht="4.5" customHeight="1">
      <c r="A11" s="26" t="s">
        <v>63</v>
      </c>
      <c r="B11" s="376"/>
      <c r="C11" s="376"/>
      <c r="D11" s="376"/>
      <c r="E11" s="417"/>
      <c r="F11" s="417"/>
      <c r="G11" s="376"/>
      <c r="H11" s="376"/>
      <c r="I11" s="439"/>
      <c r="J11" s="376"/>
      <c r="K11" s="192"/>
      <c r="L11" s="417"/>
      <c r="M11" s="184"/>
      <c r="N11" s="376"/>
      <c r="O11" s="192"/>
      <c r="P11" s="405"/>
      <c r="Q11" s="405"/>
      <c r="R11" s="405"/>
      <c r="S11" s="274"/>
    </row>
    <row r="12" spans="1:19" ht="18.75">
      <c r="A12" s="26" t="s">
        <v>94</v>
      </c>
      <c r="B12" s="168">
        <v>1765</v>
      </c>
      <c r="C12" s="168">
        <v>1901</v>
      </c>
      <c r="D12" s="168">
        <v>3666</v>
      </c>
      <c r="E12" s="169">
        <v>1968</v>
      </c>
      <c r="F12" s="169">
        <v>5634</v>
      </c>
      <c r="G12" s="168">
        <v>2082</v>
      </c>
      <c r="H12" s="168">
        <v>7716</v>
      </c>
      <c r="I12" s="437">
        <v>2044</v>
      </c>
      <c r="J12" s="168">
        <v>1837</v>
      </c>
      <c r="K12" s="168">
        <v>3881</v>
      </c>
      <c r="L12" s="169">
        <v>2044</v>
      </c>
      <c r="M12" s="169">
        <v>5925</v>
      </c>
      <c r="N12" s="168"/>
      <c r="O12" s="168"/>
      <c r="P12" s="405">
        <v>0.03861788617886179</v>
      </c>
      <c r="Q12" s="405">
        <v>0.0516506922257721</v>
      </c>
      <c r="R12" s="405">
        <v>0</v>
      </c>
      <c r="S12" s="274">
        <v>0</v>
      </c>
    </row>
    <row r="13" spans="1:19" ht="5.25" customHeight="1">
      <c r="A13" s="26"/>
      <c r="B13" s="168"/>
      <c r="C13" s="168"/>
      <c r="D13" s="168"/>
      <c r="E13" s="169"/>
      <c r="F13" s="169"/>
      <c r="G13" s="168"/>
      <c r="H13" s="168"/>
      <c r="I13" s="437"/>
      <c r="J13" s="168"/>
      <c r="K13" s="168"/>
      <c r="L13" s="169"/>
      <c r="M13" s="169"/>
      <c r="N13" s="376"/>
      <c r="O13" s="192"/>
      <c r="P13" s="405"/>
      <c r="Q13" s="405"/>
      <c r="R13" s="405"/>
      <c r="S13" s="274"/>
    </row>
    <row r="14" spans="1:19" ht="18.75">
      <c r="A14" s="26" t="s">
        <v>97</v>
      </c>
      <c r="B14" s="168">
        <v>948</v>
      </c>
      <c r="C14" s="168">
        <v>908</v>
      </c>
      <c r="D14" s="168">
        <v>1856</v>
      </c>
      <c r="E14" s="169">
        <v>814</v>
      </c>
      <c r="F14" s="169">
        <v>2670</v>
      </c>
      <c r="G14" s="168">
        <v>922</v>
      </c>
      <c r="H14" s="168">
        <v>3592</v>
      </c>
      <c r="I14" s="437">
        <v>782</v>
      </c>
      <c r="J14" s="168">
        <v>974</v>
      </c>
      <c r="K14" s="168">
        <v>1756</v>
      </c>
      <c r="L14" s="169">
        <v>813</v>
      </c>
      <c r="M14" s="169">
        <v>2569</v>
      </c>
      <c r="N14" s="168"/>
      <c r="O14" s="168"/>
      <c r="P14" s="405">
        <v>0</v>
      </c>
      <c r="Q14" s="405">
        <v>-0.037827715355805244</v>
      </c>
      <c r="R14" s="405">
        <v>-0.17</v>
      </c>
      <c r="S14" s="274">
        <v>-0.19</v>
      </c>
    </row>
    <row r="15" spans="1:19" ht="4.5" customHeight="1">
      <c r="A15" s="26"/>
      <c r="B15" s="168"/>
      <c r="C15" s="168"/>
      <c r="D15" s="168"/>
      <c r="E15" s="169"/>
      <c r="F15" s="169"/>
      <c r="G15" s="168"/>
      <c r="H15" s="168"/>
      <c r="I15" s="437"/>
      <c r="J15" s="168"/>
      <c r="K15" s="168"/>
      <c r="L15" s="169"/>
      <c r="M15" s="169"/>
      <c r="N15" s="376"/>
      <c r="O15" s="192"/>
      <c r="P15" s="405"/>
      <c r="Q15" s="405"/>
      <c r="R15" s="405"/>
      <c r="S15" s="274"/>
    </row>
    <row r="16" spans="1:19" ht="18.75">
      <c r="A16" s="26" t="s">
        <v>93</v>
      </c>
      <c r="B16" s="168">
        <v>830</v>
      </c>
      <c r="C16" s="168">
        <v>811</v>
      </c>
      <c r="D16" s="168">
        <v>1641</v>
      </c>
      <c r="E16" s="169">
        <v>838</v>
      </c>
      <c r="F16" s="169">
        <v>2479</v>
      </c>
      <c r="G16" s="168">
        <v>980</v>
      </c>
      <c r="H16" s="168">
        <v>3459</v>
      </c>
      <c r="I16" s="437">
        <v>1019</v>
      </c>
      <c r="J16" s="168">
        <v>1124</v>
      </c>
      <c r="K16" s="168">
        <v>2143</v>
      </c>
      <c r="L16" s="169">
        <v>1027</v>
      </c>
      <c r="M16" s="169">
        <v>3170</v>
      </c>
      <c r="N16" s="168"/>
      <c r="O16" s="168"/>
      <c r="P16" s="405">
        <v>0.22553699284009546</v>
      </c>
      <c r="Q16" s="405">
        <v>0.27874142799515933</v>
      </c>
      <c r="R16" s="405">
        <v>-0.17</v>
      </c>
      <c r="S16" s="274">
        <v>-0.14999999999999997</v>
      </c>
    </row>
    <row r="17" spans="1:19" ht="4.5" customHeight="1">
      <c r="A17" s="26"/>
      <c r="B17" s="192"/>
      <c r="C17" s="192"/>
      <c r="D17" s="192"/>
      <c r="E17" s="184">
        <v>0</v>
      </c>
      <c r="F17" s="184"/>
      <c r="G17" s="192">
        <v>0</v>
      </c>
      <c r="H17" s="192"/>
      <c r="I17" s="438"/>
      <c r="J17" s="192"/>
      <c r="K17" s="192"/>
      <c r="L17" s="184"/>
      <c r="M17" s="184"/>
      <c r="N17" s="376"/>
      <c r="O17" s="192"/>
      <c r="P17" s="405"/>
      <c r="Q17" s="405"/>
      <c r="R17" s="405"/>
      <c r="S17" s="274"/>
    </row>
    <row r="18" spans="1:19" ht="18.75">
      <c r="A18" s="26" t="s">
        <v>61</v>
      </c>
      <c r="B18" s="164">
        <v>268</v>
      </c>
      <c r="C18" s="164">
        <v>269</v>
      </c>
      <c r="D18" s="164">
        <v>537</v>
      </c>
      <c r="E18" s="165">
        <v>301</v>
      </c>
      <c r="F18" s="165">
        <v>838</v>
      </c>
      <c r="G18" s="164">
        <v>274</v>
      </c>
      <c r="H18" s="164">
        <v>1112</v>
      </c>
      <c r="I18" s="436">
        <v>196</v>
      </c>
      <c r="J18" s="164">
        <v>228</v>
      </c>
      <c r="K18" s="164">
        <v>424</v>
      </c>
      <c r="L18" s="165">
        <v>185</v>
      </c>
      <c r="M18" s="165">
        <v>609</v>
      </c>
      <c r="N18" s="164"/>
      <c r="O18" s="163"/>
      <c r="P18" s="359">
        <v>-0.3853820598006645</v>
      </c>
      <c r="Q18" s="359">
        <v>-0.2732696897374702</v>
      </c>
      <c r="R18" s="359" t="s">
        <v>40</v>
      </c>
      <c r="S18" s="275" t="s">
        <v>40</v>
      </c>
    </row>
    <row r="19" spans="1:19" ht="18.75">
      <c r="A19" s="26"/>
      <c r="B19" s="26"/>
      <c r="C19" s="26"/>
      <c r="D19" s="26"/>
      <c r="E19" s="26"/>
      <c r="F19" s="26"/>
      <c r="G19" s="162"/>
      <c r="H19" s="26"/>
      <c r="I19" s="26"/>
      <c r="J19" s="26"/>
      <c r="K19" s="26"/>
      <c r="L19" s="26"/>
      <c r="M19" s="26"/>
      <c r="N19" s="26"/>
      <c r="O19" s="161"/>
      <c r="P19" s="372"/>
      <c r="Q19" s="373"/>
      <c r="R19" s="26"/>
      <c r="S19" s="26"/>
    </row>
    <row r="20" spans="1:19" ht="18.75">
      <c r="A20" s="26"/>
      <c r="B20" s="26"/>
      <c r="C20" s="26"/>
      <c r="D20" s="26"/>
      <c r="E20" s="26"/>
      <c r="F20" s="26"/>
      <c r="G20" s="160"/>
      <c r="H20" s="26"/>
      <c r="I20" s="26"/>
      <c r="J20" s="26"/>
      <c r="K20" s="26"/>
      <c r="L20" s="26"/>
      <c r="M20" s="26"/>
      <c r="N20" s="26"/>
      <c r="O20" s="161"/>
      <c r="P20" s="372"/>
      <c r="Q20" s="373"/>
      <c r="R20" s="26"/>
      <c r="S20" s="26"/>
    </row>
    <row r="21" spans="1:19" ht="18.75">
      <c r="A21" s="6" t="s">
        <v>109</v>
      </c>
      <c r="B21" s="513">
        <v>2014</v>
      </c>
      <c r="C21" s="514"/>
      <c r="D21" s="514"/>
      <c r="E21" s="514"/>
      <c r="F21" s="514"/>
      <c r="G21" s="514"/>
      <c r="H21" s="515"/>
      <c r="I21" s="513">
        <v>2015</v>
      </c>
      <c r="J21" s="514"/>
      <c r="K21" s="514"/>
      <c r="L21" s="514"/>
      <c r="M21" s="514"/>
      <c r="N21" s="514"/>
      <c r="O21" s="515"/>
      <c r="P21" s="159"/>
      <c r="Q21" s="159"/>
      <c r="R21" s="158"/>
      <c r="S21" s="8"/>
    </row>
    <row r="22" spans="1:19" ht="18.75">
      <c r="A22" s="6"/>
      <c r="B22" s="189" t="s">
        <v>15</v>
      </c>
      <c r="C22" s="189" t="s">
        <v>16</v>
      </c>
      <c r="D22" s="189" t="s">
        <v>17</v>
      </c>
      <c r="E22" s="144" t="s">
        <v>18</v>
      </c>
      <c r="F22" s="144" t="s">
        <v>19</v>
      </c>
      <c r="G22" s="189" t="s">
        <v>20</v>
      </c>
      <c r="H22" s="189" t="s">
        <v>21</v>
      </c>
      <c r="I22" s="189" t="s">
        <v>15</v>
      </c>
      <c r="J22" s="189" t="s">
        <v>16</v>
      </c>
      <c r="K22" s="189" t="s">
        <v>17</v>
      </c>
      <c r="L22" s="144" t="s">
        <v>18</v>
      </c>
      <c r="M22" s="144" t="s">
        <v>19</v>
      </c>
      <c r="N22" s="189" t="s">
        <v>20</v>
      </c>
      <c r="O22" s="189" t="s">
        <v>21</v>
      </c>
      <c r="P22" s="159"/>
      <c r="Q22" s="159"/>
      <c r="R22" s="157"/>
      <c r="S22" s="8"/>
    </row>
    <row r="23" spans="1:19" ht="15" customHeight="1">
      <c r="A23" s="6"/>
      <c r="B23" s="156"/>
      <c r="C23" s="156"/>
      <c r="D23" s="156"/>
      <c r="E23" s="300"/>
      <c r="F23" s="300"/>
      <c r="G23" s="156"/>
      <c r="H23" s="156"/>
      <c r="I23" s="156"/>
      <c r="J23" s="156"/>
      <c r="K23" s="156"/>
      <c r="L23" s="300"/>
      <c r="M23" s="300"/>
      <c r="N23" s="156"/>
      <c r="O23" s="156"/>
      <c r="P23" s="159"/>
      <c r="Q23" s="159"/>
      <c r="R23" s="157"/>
      <c r="S23" s="8"/>
    </row>
    <row r="24" spans="1:19" ht="18.75">
      <c r="A24" s="6" t="s">
        <v>1</v>
      </c>
      <c r="B24" s="308">
        <v>1</v>
      </c>
      <c r="C24" s="308">
        <v>1</v>
      </c>
      <c r="D24" s="308">
        <v>1</v>
      </c>
      <c r="E24" s="299">
        <v>1</v>
      </c>
      <c r="F24" s="299">
        <v>1</v>
      </c>
      <c r="G24" s="308">
        <v>1</v>
      </c>
      <c r="H24" s="308">
        <v>1</v>
      </c>
      <c r="I24" s="308">
        <v>1</v>
      </c>
      <c r="J24" s="308">
        <v>1</v>
      </c>
      <c r="K24" s="308">
        <v>1</v>
      </c>
      <c r="L24" s="299">
        <v>1</v>
      </c>
      <c r="M24" s="299">
        <v>1</v>
      </c>
      <c r="N24" s="155"/>
      <c r="O24" s="155"/>
      <c r="P24" s="159"/>
      <c r="Q24" s="159"/>
      <c r="R24" s="154"/>
      <c r="S24" s="8"/>
    </row>
    <row r="25" spans="1:19" ht="4.5" customHeight="1">
      <c r="A25" s="8"/>
      <c r="B25" s="307"/>
      <c r="C25" s="307"/>
      <c r="D25" s="307"/>
      <c r="E25" s="298"/>
      <c r="F25" s="298"/>
      <c r="G25" s="307"/>
      <c r="H25" s="307"/>
      <c r="I25" s="307"/>
      <c r="J25" s="307"/>
      <c r="K25" s="307"/>
      <c r="L25" s="298"/>
      <c r="M25" s="298"/>
      <c r="N25" s="153"/>
      <c r="O25" s="153"/>
      <c r="P25" s="159"/>
      <c r="Q25" s="159"/>
      <c r="R25" s="152"/>
      <c r="S25" s="8"/>
    </row>
    <row r="26" spans="1:19" ht="18.75">
      <c r="A26" s="8" t="s">
        <v>94</v>
      </c>
      <c r="B26" s="308">
        <v>0.463</v>
      </c>
      <c r="C26" s="308">
        <v>0.489</v>
      </c>
      <c r="D26" s="308">
        <v>0.476</v>
      </c>
      <c r="E26" s="299">
        <v>0.502</v>
      </c>
      <c r="F26" s="299">
        <v>0.485</v>
      </c>
      <c r="G26" s="308">
        <v>0.489</v>
      </c>
      <c r="H26" s="308">
        <v>0.486</v>
      </c>
      <c r="I26" s="308">
        <v>0.506</v>
      </c>
      <c r="J26" s="308">
        <v>0.441268316118184</v>
      </c>
      <c r="K26" s="308">
        <v>0.47306192101413946</v>
      </c>
      <c r="L26" s="299">
        <v>0.5023347259768985</v>
      </c>
      <c r="M26" s="299">
        <v>0.48276704962111955</v>
      </c>
      <c r="N26" s="155"/>
      <c r="O26" s="155"/>
      <c r="P26" s="159"/>
      <c r="Q26" s="159" t="s">
        <v>4</v>
      </c>
      <c r="R26" s="151"/>
      <c r="S26" s="8"/>
    </row>
    <row r="27" spans="1:19" ht="4.5" customHeight="1">
      <c r="A27" s="8"/>
      <c r="B27" s="307"/>
      <c r="C27" s="307"/>
      <c r="D27" s="307"/>
      <c r="E27" s="298"/>
      <c r="F27" s="298"/>
      <c r="G27" s="307"/>
      <c r="H27" s="307"/>
      <c r="I27" s="307"/>
      <c r="J27" s="307"/>
      <c r="K27" s="307"/>
      <c r="L27" s="298"/>
      <c r="M27" s="298"/>
      <c r="N27" s="153"/>
      <c r="O27" s="153"/>
      <c r="P27" s="159"/>
      <c r="Q27" s="159"/>
      <c r="R27" s="150"/>
      <c r="S27" s="8"/>
    </row>
    <row r="28" spans="1:19" ht="18.75">
      <c r="A28" s="149" t="s">
        <v>84</v>
      </c>
      <c r="B28" s="308">
        <v>0.249</v>
      </c>
      <c r="C28" s="308">
        <v>0.233</v>
      </c>
      <c r="D28" s="308">
        <v>0.241</v>
      </c>
      <c r="E28" s="299">
        <v>0.208</v>
      </c>
      <c r="F28" s="299">
        <v>0.23</v>
      </c>
      <c r="G28" s="308">
        <v>0.217</v>
      </c>
      <c r="H28" s="308">
        <v>0.226</v>
      </c>
      <c r="I28" s="308">
        <v>0.194</v>
      </c>
      <c r="J28" s="308">
        <v>0.2339658899831852</v>
      </c>
      <c r="K28" s="308">
        <v>0.21404193076548025</v>
      </c>
      <c r="L28" s="299">
        <v>0.19980339149668222</v>
      </c>
      <c r="M28" s="299">
        <v>0.20932127434205167</v>
      </c>
      <c r="N28" s="155"/>
      <c r="O28" s="155"/>
      <c r="P28" s="159"/>
      <c r="Q28" s="159"/>
      <c r="R28" s="150"/>
      <c r="S28" s="8"/>
    </row>
    <row r="29" spans="1:19" ht="4.5" customHeight="1">
      <c r="A29" s="149"/>
      <c r="B29" s="308"/>
      <c r="C29" s="308"/>
      <c r="D29" s="308"/>
      <c r="E29" s="299"/>
      <c r="F29" s="299"/>
      <c r="G29" s="308"/>
      <c r="H29" s="308"/>
      <c r="I29" s="308"/>
      <c r="J29" s="308"/>
      <c r="K29" s="308"/>
      <c r="L29" s="299"/>
      <c r="M29" s="299"/>
      <c r="N29" s="155"/>
      <c r="O29" s="155"/>
      <c r="P29" s="159"/>
      <c r="Q29" s="159"/>
      <c r="R29" s="150"/>
      <c r="S29" s="8"/>
    </row>
    <row r="30" spans="1:19" ht="18.75">
      <c r="A30" s="26" t="s">
        <v>93</v>
      </c>
      <c r="B30" s="308">
        <v>0.218</v>
      </c>
      <c r="C30" s="308">
        <v>0.209</v>
      </c>
      <c r="D30" s="308">
        <v>0.213</v>
      </c>
      <c r="E30" s="299">
        <v>0.214</v>
      </c>
      <c r="F30" s="299">
        <v>0.213</v>
      </c>
      <c r="G30" s="308">
        <v>0.23</v>
      </c>
      <c r="H30" s="308">
        <v>0.218</v>
      </c>
      <c r="I30" s="308">
        <v>0.252</v>
      </c>
      <c r="J30" s="308">
        <v>0.2699975978861398</v>
      </c>
      <c r="K30" s="308">
        <v>0.2612140419307655</v>
      </c>
      <c r="L30" s="299">
        <v>0.2523961661341853</v>
      </c>
      <c r="M30" s="299">
        <v>0.25829055650615174</v>
      </c>
      <c r="N30" s="155"/>
      <c r="O30" s="155"/>
      <c r="P30" s="159"/>
      <c r="Q30" s="159"/>
      <c r="R30" s="150"/>
      <c r="S30" s="8"/>
    </row>
    <row r="31" spans="1:19" ht="4.5" customHeight="1">
      <c r="A31" s="8"/>
      <c r="B31" s="307"/>
      <c r="C31" s="307"/>
      <c r="D31" s="307"/>
      <c r="E31" s="298"/>
      <c r="F31" s="298"/>
      <c r="G31" s="307"/>
      <c r="H31" s="307"/>
      <c r="I31" s="307"/>
      <c r="J31" s="307"/>
      <c r="K31" s="307"/>
      <c r="L31" s="298"/>
      <c r="M31" s="298"/>
      <c r="N31" s="153"/>
      <c r="O31" s="153"/>
      <c r="P31" s="159"/>
      <c r="Q31" s="159"/>
      <c r="R31" s="150"/>
      <c r="S31" s="8"/>
    </row>
    <row r="32" spans="1:19" ht="18.75">
      <c r="A32" s="149" t="s">
        <v>61</v>
      </c>
      <c r="B32" s="306">
        <v>0.07</v>
      </c>
      <c r="C32" s="306">
        <v>0.069</v>
      </c>
      <c r="D32" s="306">
        <v>0.07</v>
      </c>
      <c r="E32" s="297">
        <v>0.076</v>
      </c>
      <c r="F32" s="297">
        <v>0.072</v>
      </c>
      <c r="G32" s="306">
        <v>0.064</v>
      </c>
      <c r="H32" s="306">
        <v>0.07</v>
      </c>
      <c r="I32" s="306">
        <v>0.048</v>
      </c>
      <c r="J32" s="306">
        <v>0.05476819601249099</v>
      </c>
      <c r="K32" s="306">
        <v>0.051682106289614824</v>
      </c>
      <c r="L32" s="297">
        <v>0.046465716392233965</v>
      </c>
      <c r="M32" s="297">
        <v>0.0496211195306771</v>
      </c>
      <c r="N32" s="148"/>
      <c r="O32" s="148"/>
      <c r="P32" s="159"/>
      <c r="Q32" s="159"/>
      <c r="R32" s="8"/>
      <c r="S32" s="26"/>
    </row>
    <row r="33" spans="1:19" ht="18.75">
      <c r="A33" s="191"/>
      <c r="B33" s="26"/>
      <c r="C33" s="26"/>
      <c r="D33" s="26"/>
      <c r="E33" s="26"/>
      <c r="F33" s="26"/>
      <c r="G33" s="26"/>
      <c r="H33" s="26"/>
      <c r="I33" s="26"/>
      <c r="J33" s="26"/>
      <c r="K33" s="26"/>
      <c r="L33" s="26"/>
      <c r="M33" s="26"/>
      <c r="N33" s="26"/>
      <c r="O33" s="26"/>
      <c r="P33" s="159"/>
      <c r="Q33" s="159"/>
      <c r="R33" s="26"/>
      <c r="S33" s="26"/>
    </row>
    <row r="34" spans="1:19" ht="18.75">
      <c r="A34" s="191"/>
      <c r="B34" s="147"/>
      <c r="C34" s="147"/>
      <c r="D34" s="147"/>
      <c r="E34" s="147"/>
      <c r="F34" s="147"/>
      <c r="G34" s="147"/>
      <c r="H34" s="147"/>
      <c r="I34" s="147"/>
      <c r="J34" s="147"/>
      <c r="K34" s="147"/>
      <c r="L34" s="147"/>
      <c r="M34" s="147"/>
      <c r="N34" s="146"/>
      <c r="O34" s="26"/>
      <c r="P34" s="26"/>
      <c r="Q34" s="26"/>
      <c r="R34" s="26"/>
      <c r="S34" s="26"/>
    </row>
    <row r="35" spans="1:19" ht="18.75" hidden="1">
      <c r="A35" s="237" t="s">
        <v>122</v>
      </c>
      <c r="B35" s="26"/>
      <c r="C35" s="26"/>
      <c r="D35" s="26"/>
      <c r="E35" s="26"/>
      <c r="F35" s="26"/>
      <c r="G35" s="26"/>
      <c r="H35" s="26"/>
      <c r="I35" s="26"/>
      <c r="J35" s="26"/>
      <c r="K35" s="26"/>
      <c r="L35" s="26"/>
      <c r="M35" s="26"/>
      <c r="N35" s="145"/>
      <c r="O35" s="26"/>
      <c r="P35" s="26"/>
      <c r="Q35" s="26"/>
      <c r="R35" s="26"/>
      <c r="S35" s="26"/>
    </row>
    <row r="36" spans="1:19" ht="18.75">
      <c r="A36" s="191"/>
      <c r="B36" s="26"/>
      <c r="C36" s="26"/>
      <c r="D36" s="26"/>
      <c r="E36" s="26"/>
      <c r="F36" s="26"/>
      <c r="G36" s="26"/>
      <c r="H36" s="26"/>
      <c r="I36" s="26"/>
      <c r="J36" s="26"/>
      <c r="K36" s="26"/>
      <c r="L36" s="26"/>
      <c r="M36" s="26"/>
      <c r="N36" s="26"/>
      <c r="O36" s="26"/>
      <c r="P36" s="26"/>
      <c r="Q36" s="26"/>
      <c r="R36" s="26"/>
      <c r="S36" s="26"/>
    </row>
  </sheetData>
  <sheetProtection password="CCA0" sheet="1" objects="1" scenarios="1"/>
  <mergeCells count="9">
    <mergeCell ref="B21:H21"/>
    <mergeCell ref="I21:O21"/>
    <mergeCell ref="I7:O7"/>
    <mergeCell ref="A1:S1"/>
    <mergeCell ref="A2:S2"/>
    <mergeCell ref="A3:S3"/>
    <mergeCell ref="R7:S7"/>
    <mergeCell ref="B7:H7"/>
    <mergeCell ref="P7:Q7"/>
  </mergeCells>
  <printOptions horizontalCentered="1"/>
  <pageMargins left="0.25" right="0.25" top="0.75" bottom="0.25" header="0.25" footer="0.25"/>
  <pageSetup fitToHeight="1" fitToWidth="1" horizontalDpi="600" verticalDpi="600" orientation="landscape" scale="53" r:id="rId1"/>
  <headerFooter alignWithMargins="0">
    <oddHeader>&amp;R&amp;D - &amp;T</oddHeader>
    <oddFooter>&amp;C&amp;P</oddFooter>
  </headerFooter>
</worksheet>
</file>

<file path=xl/worksheets/sheet3.xml><?xml version="1.0" encoding="utf-8"?>
<worksheet xmlns="http://schemas.openxmlformats.org/spreadsheetml/2006/main" xmlns:r="http://schemas.openxmlformats.org/officeDocument/2006/relationships">
  <sheetPr codeName="Sheet2">
    <pageSetUpPr fitToPage="1"/>
  </sheetPr>
  <dimension ref="A1:CC62"/>
  <sheetViews>
    <sheetView zoomScale="70" zoomScaleNormal="70" zoomScaleSheetLayoutView="100" zoomScalePageLayoutView="80" workbookViewId="0" topLeftCell="A1">
      <selection activeCell="A1" sqref="A1:R1"/>
    </sheetView>
  </sheetViews>
  <sheetFormatPr defaultColWidth="9.140625" defaultRowHeight="12.75"/>
  <cols>
    <col min="1" max="1" width="63.00390625" style="26" customWidth="1"/>
    <col min="2" max="2" width="6.7109375" style="26" customWidth="1"/>
    <col min="3" max="3" width="9.8515625" style="26" customWidth="1"/>
    <col min="4" max="4" width="10.8515625" style="26" customWidth="1"/>
    <col min="5" max="5" width="12.00390625" style="26" bestFit="1" customWidth="1"/>
    <col min="6" max="6" width="10.8515625" style="191" customWidth="1"/>
    <col min="7" max="7" width="12.00390625" style="191" bestFit="1" customWidth="1"/>
    <col min="8" max="8" width="11.421875" style="26" customWidth="1"/>
    <col min="9" max="9" width="11.8515625" style="26" customWidth="1"/>
    <col min="10" max="10" width="12.7109375" style="26" bestFit="1" customWidth="1"/>
    <col min="11" max="11" width="12.8515625" style="26" bestFit="1" customWidth="1"/>
    <col min="12" max="12" width="12.00390625" style="26" bestFit="1" customWidth="1"/>
    <col min="13" max="13" width="11.57421875" style="191" customWidth="1"/>
    <col min="14" max="14" width="12.00390625" style="191" bestFit="1" customWidth="1"/>
    <col min="15" max="15" width="11.140625" style="26" customWidth="1"/>
    <col min="16" max="16" width="9.140625" style="26" customWidth="1"/>
    <col min="17" max="17" width="14.421875" style="26" bestFit="1" customWidth="1"/>
    <col min="18" max="18" width="17.57421875" style="26" bestFit="1" customWidth="1"/>
    <col min="19" max="19" width="13.8515625" style="26" customWidth="1"/>
    <col min="20" max="22" width="9.140625" style="26" customWidth="1"/>
    <col min="23" max="16384" width="9.140625" style="26" customWidth="1"/>
  </cols>
  <sheetData>
    <row r="1" spans="1:23" ht="18.75">
      <c r="A1" s="516" t="s">
        <v>0</v>
      </c>
      <c r="B1" s="516"/>
      <c r="C1" s="516"/>
      <c r="D1" s="516"/>
      <c r="E1" s="516"/>
      <c r="F1" s="516"/>
      <c r="G1" s="516"/>
      <c r="H1" s="516"/>
      <c r="I1" s="516"/>
      <c r="J1" s="516"/>
      <c r="K1" s="516"/>
      <c r="L1" s="516"/>
      <c r="M1" s="516"/>
      <c r="N1" s="516"/>
      <c r="O1" s="516"/>
      <c r="P1" s="516"/>
      <c r="Q1" s="516"/>
      <c r="R1" s="516"/>
      <c r="S1" s="208"/>
      <c r="T1" s="208"/>
      <c r="U1" s="208"/>
      <c r="V1" s="208"/>
      <c r="W1" s="208"/>
    </row>
    <row r="2" spans="1:23" ht="18.75">
      <c r="A2" s="516" t="s">
        <v>65</v>
      </c>
      <c r="B2" s="516"/>
      <c r="C2" s="516"/>
      <c r="D2" s="516"/>
      <c r="E2" s="516"/>
      <c r="F2" s="516"/>
      <c r="G2" s="516"/>
      <c r="H2" s="516"/>
      <c r="I2" s="516"/>
      <c r="J2" s="516"/>
      <c r="K2" s="516"/>
      <c r="L2" s="516"/>
      <c r="M2" s="516"/>
      <c r="N2" s="516"/>
      <c r="O2" s="516"/>
      <c r="P2" s="516"/>
      <c r="Q2" s="516"/>
      <c r="R2" s="516"/>
      <c r="S2" s="208"/>
      <c r="T2" s="208"/>
      <c r="U2" s="208"/>
      <c r="V2" s="208"/>
      <c r="W2" s="208"/>
    </row>
    <row r="3" spans="1:23" ht="18.75">
      <c r="A3" s="516" t="s">
        <v>106</v>
      </c>
      <c r="B3" s="516"/>
      <c r="C3" s="516"/>
      <c r="D3" s="516"/>
      <c r="E3" s="516"/>
      <c r="F3" s="516"/>
      <c r="G3" s="516"/>
      <c r="H3" s="516"/>
      <c r="I3" s="516"/>
      <c r="J3" s="516"/>
      <c r="K3" s="516"/>
      <c r="L3" s="516"/>
      <c r="M3" s="516"/>
      <c r="N3" s="516"/>
      <c r="O3" s="516"/>
      <c r="P3" s="516"/>
      <c r="Q3" s="516"/>
      <c r="R3" s="516"/>
      <c r="S3" s="208"/>
      <c r="T3" s="209"/>
      <c r="U3" s="209"/>
      <c r="V3" s="209"/>
      <c r="W3" s="209"/>
    </row>
    <row r="4" spans="3:18" ht="18.75" hidden="1">
      <c r="C4" s="8"/>
      <c r="D4" s="8"/>
      <c r="E4" s="8"/>
      <c r="F4" s="6"/>
      <c r="G4" s="6"/>
      <c r="H4" s="8"/>
      <c r="I4" s="8"/>
      <c r="J4" s="8"/>
      <c r="K4" s="8"/>
      <c r="L4" s="8"/>
      <c r="M4" s="6"/>
      <c r="N4" s="6"/>
      <c r="O4" s="136"/>
      <c r="P4" s="8"/>
      <c r="Q4" s="8"/>
      <c r="R4" s="8"/>
    </row>
    <row r="6" spans="1:19" ht="18.75">
      <c r="A6" s="145"/>
      <c r="C6" s="513">
        <v>2014</v>
      </c>
      <c r="D6" s="514"/>
      <c r="E6" s="514"/>
      <c r="F6" s="514"/>
      <c r="G6" s="514"/>
      <c r="H6" s="514"/>
      <c r="I6" s="514"/>
      <c r="J6" s="513">
        <v>2015</v>
      </c>
      <c r="K6" s="514"/>
      <c r="L6" s="514"/>
      <c r="M6" s="514"/>
      <c r="N6" s="514"/>
      <c r="O6" s="514"/>
      <c r="P6" s="514"/>
      <c r="Q6" s="513" t="s">
        <v>14</v>
      </c>
      <c r="R6" s="520"/>
      <c r="S6" s="177"/>
    </row>
    <row r="7" spans="3:19" ht="18.75">
      <c r="C7" s="189" t="s">
        <v>15</v>
      </c>
      <c r="D7" s="189" t="s">
        <v>16</v>
      </c>
      <c r="E7" s="189" t="s">
        <v>17</v>
      </c>
      <c r="F7" s="144" t="s">
        <v>18</v>
      </c>
      <c r="G7" s="144" t="s">
        <v>19</v>
      </c>
      <c r="H7" s="189" t="s">
        <v>20</v>
      </c>
      <c r="I7" s="189" t="s">
        <v>21</v>
      </c>
      <c r="J7" s="189" t="s">
        <v>15</v>
      </c>
      <c r="K7" s="189" t="s">
        <v>16</v>
      </c>
      <c r="L7" s="189" t="s">
        <v>17</v>
      </c>
      <c r="M7" s="144" t="s">
        <v>18</v>
      </c>
      <c r="N7" s="144" t="s">
        <v>19</v>
      </c>
      <c r="O7" s="189" t="s">
        <v>20</v>
      </c>
      <c r="P7" s="189" t="s">
        <v>21</v>
      </c>
      <c r="Q7" s="144" t="s">
        <v>30</v>
      </c>
      <c r="R7" s="174" t="s">
        <v>31</v>
      </c>
      <c r="S7" s="177"/>
    </row>
    <row r="8" spans="1:19" ht="18.75">
      <c r="A8" s="26" t="s">
        <v>176</v>
      </c>
      <c r="C8" s="239">
        <v>2807</v>
      </c>
      <c r="D8" s="239">
        <v>2770</v>
      </c>
      <c r="E8" s="239">
        <v>5577</v>
      </c>
      <c r="F8" s="238">
        <v>2843</v>
      </c>
      <c r="G8" s="238">
        <v>8420</v>
      </c>
      <c r="H8" s="239">
        <v>3240</v>
      </c>
      <c r="I8" s="239">
        <v>11660</v>
      </c>
      <c r="J8" s="239">
        <v>3059</v>
      </c>
      <c r="K8" s="239">
        <v>3572</v>
      </c>
      <c r="L8" s="239">
        <v>6631</v>
      </c>
      <c r="M8" s="238">
        <v>3552</v>
      </c>
      <c r="N8" s="238">
        <v>10183</v>
      </c>
      <c r="O8" s="239"/>
      <c r="P8" s="239"/>
      <c r="Q8" s="274">
        <v>0.24938445304256068</v>
      </c>
      <c r="R8" s="274">
        <v>0.20938242280285035</v>
      </c>
      <c r="S8" s="177"/>
    </row>
    <row r="9" spans="1:19" ht="18.75">
      <c r="A9" s="26" t="s">
        <v>177</v>
      </c>
      <c r="C9" s="241">
        <v>1004</v>
      </c>
      <c r="D9" s="241">
        <v>1119</v>
      </c>
      <c r="E9" s="241">
        <v>2123</v>
      </c>
      <c r="F9" s="240">
        <v>1078</v>
      </c>
      <c r="G9" s="240">
        <v>3201</v>
      </c>
      <c r="H9" s="241">
        <v>1018</v>
      </c>
      <c r="I9" s="241">
        <v>4219</v>
      </c>
      <c r="J9" s="245">
        <v>982</v>
      </c>
      <c r="K9" s="245">
        <v>591</v>
      </c>
      <c r="L9" s="245">
        <v>1573</v>
      </c>
      <c r="M9" s="244">
        <v>517</v>
      </c>
      <c r="N9" s="244">
        <v>2090</v>
      </c>
      <c r="O9" s="245"/>
      <c r="P9" s="245"/>
      <c r="Q9" s="274">
        <v>-0.5204081632653061</v>
      </c>
      <c r="R9" s="274">
        <v>-0.3470790378006873</v>
      </c>
      <c r="S9" s="177"/>
    </row>
    <row r="10" spans="1:18" ht="18.75">
      <c r="A10" s="59" t="s">
        <v>111</v>
      </c>
      <c r="B10" s="191"/>
      <c r="C10" s="239">
        <v>3811</v>
      </c>
      <c r="D10" s="239">
        <v>3889</v>
      </c>
      <c r="E10" s="239">
        <v>7700</v>
      </c>
      <c r="F10" s="238">
        <v>3921</v>
      </c>
      <c r="G10" s="238">
        <v>11621</v>
      </c>
      <c r="H10" s="239">
        <v>4258</v>
      </c>
      <c r="I10" s="239">
        <v>15879</v>
      </c>
      <c r="J10" s="239">
        <v>4041</v>
      </c>
      <c r="K10" s="239">
        <v>4163</v>
      </c>
      <c r="L10" s="239">
        <v>8204</v>
      </c>
      <c r="M10" s="238">
        <v>4069</v>
      </c>
      <c r="N10" s="238">
        <v>12273</v>
      </c>
      <c r="O10" s="239"/>
      <c r="P10" s="239"/>
      <c r="Q10" s="276">
        <v>0.037745473093598575</v>
      </c>
      <c r="R10" s="276">
        <v>0.056105326563979006</v>
      </c>
    </row>
    <row r="11" spans="3:18" ht="18.75">
      <c r="C11" s="243"/>
      <c r="D11" s="243"/>
      <c r="E11" s="243"/>
      <c r="F11" s="242"/>
      <c r="G11" s="242"/>
      <c r="H11" s="243"/>
      <c r="I11" s="243"/>
      <c r="J11" s="243"/>
      <c r="K11" s="243"/>
      <c r="L11" s="243"/>
      <c r="M11" s="242"/>
      <c r="N11" s="242"/>
      <c r="O11" s="243"/>
      <c r="P11" s="243"/>
      <c r="Q11" s="183"/>
      <c r="R11" s="183"/>
    </row>
    <row r="12" spans="1:18" ht="18.75">
      <c r="A12" s="26" t="s">
        <v>22</v>
      </c>
      <c r="C12" s="243">
        <v>968</v>
      </c>
      <c r="D12" s="243">
        <v>991</v>
      </c>
      <c r="E12" s="243">
        <v>1959</v>
      </c>
      <c r="F12" s="242">
        <v>1007</v>
      </c>
      <c r="G12" s="242">
        <v>2966</v>
      </c>
      <c r="H12" s="243">
        <v>966</v>
      </c>
      <c r="I12" s="243">
        <v>3932</v>
      </c>
      <c r="J12" s="243">
        <v>847</v>
      </c>
      <c r="K12" s="243">
        <v>1013</v>
      </c>
      <c r="L12" s="243">
        <v>1860</v>
      </c>
      <c r="M12" s="242">
        <v>1097</v>
      </c>
      <c r="N12" s="242">
        <v>2957</v>
      </c>
      <c r="O12" s="243"/>
      <c r="P12" s="243"/>
      <c r="Q12" s="274">
        <v>0.08937437934458789</v>
      </c>
      <c r="R12" s="274">
        <v>0</v>
      </c>
    </row>
    <row r="13" spans="1:18" ht="18.75">
      <c r="A13" s="26" t="s">
        <v>36</v>
      </c>
      <c r="C13" s="243">
        <v>957</v>
      </c>
      <c r="D13" s="243">
        <v>951</v>
      </c>
      <c r="E13" s="243">
        <v>1908</v>
      </c>
      <c r="F13" s="242">
        <v>1029</v>
      </c>
      <c r="G13" s="242">
        <v>2937</v>
      </c>
      <c r="H13" s="243">
        <v>1151</v>
      </c>
      <c r="I13" s="243">
        <v>4088</v>
      </c>
      <c r="J13" s="243">
        <v>894</v>
      </c>
      <c r="K13" s="243">
        <v>968</v>
      </c>
      <c r="L13" s="243">
        <v>1862</v>
      </c>
      <c r="M13" s="242">
        <v>983</v>
      </c>
      <c r="N13" s="242">
        <v>2845</v>
      </c>
      <c r="O13" s="243"/>
      <c r="P13" s="243"/>
      <c r="Q13" s="274">
        <v>-0.04470359572400389</v>
      </c>
      <c r="R13" s="274">
        <v>-0.03132448076268301</v>
      </c>
    </row>
    <row r="14" spans="1:18" ht="18.75">
      <c r="A14" s="26" t="s">
        <v>34</v>
      </c>
      <c r="C14" s="243">
        <v>163</v>
      </c>
      <c r="D14" s="243">
        <v>187</v>
      </c>
      <c r="E14" s="243">
        <v>350</v>
      </c>
      <c r="F14" s="242">
        <v>171</v>
      </c>
      <c r="G14" s="242">
        <v>521</v>
      </c>
      <c r="H14" s="243">
        <v>213</v>
      </c>
      <c r="I14" s="243">
        <v>734</v>
      </c>
      <c r="J14" s="243">
        <v>135</v>
      </c>
      <c r="K14" s="243">
        <v>167</v>
      </c>
      <c r="L14" s="243">
        <v>302</v>
      </c>
      <c r="M14" s="242">
        <v>193</v>
      </c>
      <c r="N14" s="242">
        <v>495</v>
      </c>
      <c r="O14" s="243"/>
      <c r="P14" s="243"/>
      <c r="Q14" s="274">
        <v>0.1286549707602339</v>
      </c>
      <c r="R14" s="274">
        <v>-0.04990403071017274</v>
      </c>
    </row>
    <row r="15" spans="1:18" ht="18.75">
      <c r="A15" s="26" t="s">
        <v>23</v>
      </c>
      <c r="C15" s="243">
        <v>946</v>
      </c>
      <c r="D15" s="243">
        <v>1416</v>
      </c>
      <c r="E15" s="243">
        <v>2362</v>
      </c>
      <c r="F15" s="242">
        <v>983</v>
      </c>
      <c r="G15" s="242">
        <v>3345</v>
      </c>
      <c r="H15" s="243">
        <v>1189</v>
      </c>
      <c r="I15" s="243">
        <v>4534</v>
      </c>
      <c r="J15" s="243">
        <v>1016</v>
      </c>
      <c r="K15" s="243">
        <v>1856</v>
      </c>
      <c r="L15" s="243">
        <v>2872</v>
      </c>
      <c r="M15" s="242">
        <v>1132</v>
      </c>
      <c r="N15" s="242">
        <v>4004</v>
      </c>
      <c r="O15" s="243"/>
      <c r="P15" s="243"/>
      <c r="Q15" s="274">
        <v>0.1515768056968464</v>
      </c>
      <c r="R15" s="274">
        <v>0.19701046337817638</v>
      </c>
    </row>
    <row r="16" spans="1:18" ht="18.75">
      <c r="A16" s="26" t="s">
        <v>70</v>
      </c>
      <c r="C16" s="245">
        <v>-208</v>
      </c>
      <c r="D16" s="245">
        <v>-104</v>
      </c>
      <c r="E16" s="245">
        <v>-312</v>
      </c>
      <c r="F16" s="244">
        <v>-277</v>
      </c>
      <c r="G16" s="244">
        <v>-589</v>
      </c>
      <c r="H16" s="245">
        <v>799</v>
      </c>
      <c r="I16" s="245">
        <v>210</v>
      </c>
      <c r="J16" s="245">
        <v>-299</v>
      </c>
      <c r="K16" s="245">
        <v>107</v>
      </c>
      <c r="L16" s="245">
        <v>-192</v>
      </c>
      <c r="M16" s="244">
        <v>-323</v>
      </c>
      <c r="N16" s="244">
        <v>-515</v>
      </c>
      <c r="O16" s="245"/>
      <c r="P16" s="245"/>
      <c r="Q16" s="275">
        <v>0.16606498194945848</v>
      </c>
      <c r="R16" s="275">
        <v>-0.12563667232597622</v>
      </c>
    </row>
    <row r="17" spans="1:18" ht="18.75">
      <c r="A17" s="26" t="s">
        <v>98</v>
      </c>
      <c r="C17" s="243">
        <v>2826</v>
      </c>
      <c r="D17" s="243">
        <v>3441</v>
      </c>
      <c r="E17" s="243">
        <v>6267</v>
      </c>
      <c r="F17" s="242">
        <v>2913</v>
      </c>
      <c r="G17" s="242">
        <v>9180</v>
      </c>
      <c r="H17" s="243">
        <v>4318</v>
      </c>
      <c r="I17" s="243">
        <v>13498</v>
      </c>
      <c r="J17" s="243">
        <v>2593</v>
      </c>
      <c r="K17" s="243">
        <v>4111</v>
      </c>
      <c r="L17" s="243">
        <v>6704</v>
      </c>
      <c r="M17" s="242">
        <v>3082</v>
      </c>
      <c r="N17" s="242">
        <v>9786</v>
      </c>
      <c r="O17" s="243"/>
      <c r="P17" s="243"/>
      <c r="Q17" s="276">
        <v>0.058015791280466876</v>
      </c>
      <c r="R17" s="276">
        <v>0.06601307189542484</v>
      </c>
    </row>
    <row r="18" spans="3:18" ht="18.75">
      <c r="C18" s="243"/>
      <c r="D18" s="243"/>
      <c r="E18" s="243"/>
      <c r="F18" s="242"/>
      <c r="G18" s="242"/>
      <c r="H18" s="243"/>
      <c r="I18" s="243"/>
      <c r="J18" s="243"/>
      <c r="K18" s="243"/>
      <c r="L18" s="243"/>
      <c r="M18" s="242"/>
      <c r="N18" s="242"/>
      <c r="O18" s="243"/>
      <c r="P18" s="243"/>
      <c r="Q18" s="183"/>
      <c r="R18" s="183"/>
    </row>
    <row r="19" spans="1:18" ht="18.75">
      <c r="A19" s="191" t="s">
        <v>267</v>
      </c>
      <c r="B19" s="191"/>
      <c r="C19" s="247">
        <v>985</v>
      </c>
      <c r="D19" s="247">
        <v>448</v>
      </c>
      <c r="E19" s="247">
        <v>1433</v>
      </c>
      <c r="F19" s="246">
        <v>1008</v>
      </c>
      <c r="G19" s="246">
        <v>2441</v>
      </c>
      <c r="H19" s="247">
        <v>-60</v>
      </c>
      <c r="I19" s="247">
        <v>2381</v>
      </c>
      <c r="J19" s="247">
        <v>1448</v>
      </c>
      <c r="K19" s="247">
        <v>52</v>
      </c>
      <c r="L19" s="247">
        <v>1500</v>
      </c>
      <c r="M19" s="246">
        <v>987</v>
      </c>
      <c r="N19" s="246">
        <v>2487</v>
      </c>
      <c r="O19" s="247"/>
      <c r="P19" s="247"/>
      <c r="Q19" s="274">
        <v>-0.020833333333333332</v>
      </c>
      <c r="R19" s="274">
        <v>0.018844735764031135</v>
      </c>
    </row>
    <row r="20" spans="1:18" ht="18.75">
      <c r="A20" s="26" t="s">
        <v>223</v>
      </c>
      <c r="C20" s="378">
        <v>49</v>
      </c>
      <c r="D20" s="378">
        <v>114</v>
      </c>
      <c r="E20" s="378">
        <v>163</v>
      </c>
      <c r="F20" s="371">
        <v>276</v>
      </c>
      <c r="G20" s="371">
        <v>439</v>
      </c>
      <c r="H20" s="378">
        <v>-87</v>
      </c>
      <c r="I20" s="378">
        <v>352</v>
      </c>
      <c r="J20" s="245">
        <v>249</v>
      </c>
      <c r="K20" s="245">
        <v>162</v>
      </c>
      <c r="L20" s="245">
        <v>411</v>
      </c>
      <c r="M20" s="244">
        <v>257</v>
      </c>
      <c r="N20" s="244">
        <v>668</v>
      </c>
      <c r="O20" s="245"/>
      <c r="P20" s="245"/>
      <c r="Q20" s="275">
        <v>-0.06884057971014493</v>
      </c>
      <c r="R20" s="275">
        <v>0.5216400911161732</v>
      </c>
    </row>
    <row r="21" spans="3:18" ht="18.75">
      <c r="C21" s="243"/>
      <c r="D21" s="243"/>
      <c r="E21" s="243"/>
      <c r="F21" s="242"/>
      <c r="G21" s="242"/>
      <c r="H21" s="243"/>
      <c r="I21" s="243"/>
      <c r="J21" s="243"/>
      <c r="K21" s="243"/>
      <c r="L21" s="243"/>
      <c r="M21" s="242"/>
      <c r="N21" s="242"/>
      <c r="O21" s="243"/>
      <c r="P21" s="243"/>
      <c r="Q21" s="183"/>
      <c r="R21" s="183"/>
    </row>
    <row r="22" spans="1:18" ht="18.75">
      <c r="A22" s="191" t="s">
        <v>263</v>
      </c>
      <c r="B22" s="191"/>
      <c r="C22" s="249">
        <v>936</v>
      </c>
      <c r="D22" s="249">
        <v>334</v>
      </c>
      <c r="E22" s="249">
        <v>1270</v>
      </c>
      <c r="F22" s="248">
        <v>732</v>
      </c>
      <c r="G22" s="248">
        <v>2002</v>
      </c>
      <c r="H22" s="249">
        <v>27</v>
      </c>
      <c r="I22" s="249">
        <v>2029</v>
      </c>
      <c r="J22" s="249">
        <v>1199</v>
      </c>
      <c r="K22" s="247">
        <v>-110</v>
      </c>
      <c r="L22" s="249">
        <v>1089</v>
      </c>
      <c r="M22" s="246">
        <v>730</v>
      </c>
      <c r="N22" s="248">
        <v>1819</v>
      </c>
      <c r="O22" s="249"/>
      <c r="P22" s="247"/>
      <c r="Q22" s="274">
        <v>0</v>
      </c>
      <c r="R22" s="274">
        <v>-0.09140859140859141</v>
      </c>
    </row>
    <row r="23" spans="1:18" ht="18.75">
      <c r="A23" s="26" t="s">
        <v>85</v>
      </c>
      <c r="C23" s="245">
        <v>-1</v>
      </c>
      <c r="D23" s="245">
        <v>1</v>
      </c>
      <c r="E23" s="320">
        <v>0</v>
      </c>
      <c r="F23" s="244">
        <v>11</v>
      </c>
      <c r="G23" s="244">
        <v>11</v>
      </c>
      <c r="H23" s="245">
        <v>14</v>
      </c>
      <c r="I23" s="245">
        <v>25</v>
      </c>
      <c r="J23" s="245">
        <v>13</v>
      </c>
      <c r="K23" s="245">
        <v>20</v>
      </c>
      <c r="L23" s="245">
        <v>33</v>
      </c>
      <c r="M23" s="244">
        <v>24</v>
      </c>
      <c r="N23" s="244">
        <v>57</v>
      </c>
      <c r="O23" s="245"/>
      <c r="P23" s="245"/>
      <c r="Q23" s="274" t="s">
        <v>101</v>
      </c>
      <c r="R23" s="274" t="s">
        <v>101</v>
      </c>
    </row>
    <row r="24" spans="1:18" ht="19.5" thickBot="1">
      <c r="A24" s="26" t="s">
        <v>264</v>
      </c>
      <c r="B24" s="191"/>
      <c r="C24" s="251">
        <v>937</v>
      </c>
      <c r="D24" s="251">
        <v>333</v>
      </c>
      <c r="E24" s="251">
        <v>1270</v>
      </c>
      <c r="F24" s="250">
        <v>721</v>
      </c>
      <c r="G24" s="250">
        <v>1991</v>
      </c>
      <c r="H24" s="251">
        <v>13</v>
      </c>
      <c r="I24" s="251">
        <v>2004</v>
      </c>
      <c r="J24" s="251">
        <v>1186</v>
      </c>
      <c r="K24" s="251">
        <v>-130</v>
      </c>
      <c r="L24" s="251">
        <v>1056</v>
      </c>
      <c r="M24" s="250">
        <v>706</v>
      </c>
      <c r="N24" s="250">
        <v>1762</v>
      </c>
      <c r="O24" s="251"/>
      <c r="P24" s="251"/>
      <c r="Q24" s="399">
        <v>-0.020804438280166437</v>
      </c>
      <c r="R24" s="399">
        <v>-0.1150175791059769</v>
      </c>
    </row>
    <row r="25" spans="2:18" ht="19.5" thickTop="1">
      <c r="B25" s="191"/>
      <c r="C25" s="239"/>
      <c r="D25" s="239"/>
      <c r="E25" s="239"/>
      <c r="F25" s="238"/>
      <c r="G25" s="238"/>
      <c r="H25" s="239"/>
      <c r="I25" s="239"/>
      <c r="J25" s="239"/>
      <c r="K25" s="239"/>
      <c r="L25" s="239"/>
      <c r="M25" s="238"/>
      <c r="N25" s="238"/>
      <c r="O25" s="239"/>
      <c r="P25" s="239"/>
      <c r="Q25" s="183"/>
      <c r="R25" s="183"/>
    </row>
    <row r="26" spans="1:81" s="210" customFormat="1" ht="18.75">
      <c r="A26" s="143" t="s">
        <v>265</v>
      </c>
      <c r="B26" s="191"/>
      <c r="C26" s="379">
        <v>0.56</v>
      </c>
      <c r="D26" s="379">
        <v>0.2</v>
      </c>
      <c r="E26" s="379">
        <v>0.76</v>
      </c>
      <c r="F26" s="369">
        <v>0.42999999999999994</v>
      </c>
      <c r="G26" s="369">
        <v>1.19</v>
      </c>
      <c r="H26" s="379">
        <v>0.01</v>
      </c>
      <c r="I26" s="379">
        <v>1.2</v>
      </c>
      <c r="J26" s="379">
        <v>0.71</v>
      </c>
      <c r="K26" s="462">
        <v>-0.08</v>
      </c>
      <c r="L26" s="379">
        <v>0.63</v>
      </c>
      <c r="M26" s="369">
        <v>0.42</v>
      </c>
      <c r="N26" s="369">
        <v>1.05</v>
      </c>
      <c r="O26" s="379"/>
      <c r="P26" s="379"/>
      <c r="Q26" s="274">
        <v>-0.023255813953488268</v>
      </c>
      <c r="R26" s="274">
        <v>-0.11764705882352934</v>
      </c>
      <c r="S26" s="26"/>
      <c r="T26" s="368"/>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row>
    <row r="27" spans="3:18" ht="18.75">
      <c r="C27" s="310"/>
      <c r="D27" s="310"/>
      <c r="E27" s="310"/>
      <c r="F27" s="309"/>
      <c r="G27" s="309"/>
      <c r="H27" s="310"/>
      <c r="I27" s="310"/>
      <c r="J27" s="310"/>
      <c r="K27" s="310"/>
      <c r="L27" s="310"/>
      <c r="M27" s="309"/>
      <c r="N27" s="309"/>
      <c r="O27" s="243"/>
      <c r="P27" s="243"/>
      <c r="Q27" s="183"/>
      <c r="R27" s="183"/>
    </row>
    <row r="28" spans="1:19" ht="18.75">
      <c r="A28" s="26" t="s">
        <v>86</v>
      </c>
      <c r="C28" s="310">
        <v>1666</v>
      </c>
      <c r="D28" s="310">
        <v>1669</v>
      </c>
      <c r="E28" s="310">
        <v>1668</v>
      </c>
      <c r="F28" s="309">
        <v>1670</v>
      </c>
      <c r="G28" s="309">
        <v>1668</v>
      </c>
      <c r="H28" s="310">
        <v>1673</v>
      </c>
      <c r="I28" s="310">
        <v>1670</v>
      </c>
      <c r="J28" s="310">
        <v>1676</v>
      </c>
      <c r="K28" s="310">
        <v>1667</v>
      </c>
      <c r="L28" s="310">
        <v>1677</v>
      </c>
      <c r="M28" s="309">
        <v>1678</v>
      </c>
      <c r="N28" s="309">
        <v>1677</v>
      </c>
      <c r="O28" s="310"/>
      <c r="P28" s="310"/>
      <c r="Q28" s="274">
        <v>0</v>
      </c>
      <c r="R28" s="274">
        <v>0.00539568345323741</v>
      </c>
      <c r="S28" s="191"/>
    </row>
    <row r="29" spans="1:18" ht="18.75">
      <c r="A29" s="26" t="s">
        <v>25</v>
      </c>
      <c r="C29" s="312">
        <v>0.36</v>
      </c>
      <c r="D29" s="312">
        <v>0.36</v>
      </c>
      <c r="E29" s="312">
        <v>0.72</v>
      </c>
      <c r="F29" s="311">
        <v>0.3600000000000001</v>
      </c>
      <c r="G29" s="311">
        <v>1.08</v>
      </c>
      <c r="H29" s="312">
        <v>0.3699999999999999</v>
      </c>
      <c r="I29" s="312">
        <v>1.45</v>
      </c>
      <c r="J29" s="312">
        <v>0.37</v>
      </c>
      <c r="K29" s="312">
        <v>0.37</v>
      </c>
      <c r="L29" s="312">
        <v>0.74</v>
      </c>
      <c r="M29" s="311">
        <v>0.3700000000000001</v>
      </c>
      <c r="N29" s="311">
        <v>1.11</v>
      </c>
      <c r="O29" s="312"/>
      <c r="P29" s="312"/>
      <c r="Q29" s="274">
        <v>0.027777777777777794</v>
      </c>
      <c r="R29" s="274">
        <v>0.0277777777777778</v>
      </c>
    </row>
    <row r="30" spans="3:18" ht="18.75">
      <c r="C30" s="245"/>
      <c r="D30" s="245"/>
      <c r="E30" s="245"/>
      <c r="F30" s="244"/>
      <c r="G30" s="244"/>
      <c r="H30" s="245"/>
      <c r="I30" s="245"/>
      <c r="J30" s="245"/>
      <c r="K30" s="245"/>
      <c r="L30" s="245"/>
      <c r="M30" s="244"/>
      <c r="N30" s="244"/>
      <c r="O30" s="245"/>
      <c r="P30" s="245"/>
      <c r="Q30" s="260"/>
      <c r="R30" s="260"/>
    </row>
    <row r="31" spans="1:18" ht="18.75">
      <c r="A31" s="142"/>
      <c r="E31" s="160"/>
      <c r="L31" s="8"/>
      <c r="Q31" s="8"/>
      <c r="R31" s="8"/>
    </row>
    <row r="32" spans="1:18" ht="18.75">
      <c r="A32" s="191"/>
      <c r="C32" s="513">
        <v>2014</v>
      </c>
      <c r="D32" s="514"/>
      <c r="E32" s="514"/>
      <c r="F32" s="514"/>
      <c r="G32" s="514"/>
      <c r="H32" s="521"/>
      <c r="I32" s="514"/>
      <c r="J32" s="513">
        <v>2015</v>
      </c>
      <c r="K32" s="514"/>
      <c r="L32" s="514"/>
      <c r="M32" s="514"/>
      <c r="N32" s="514"/>
      <c r="O32" s="514"/>
      <c r="P32" s="521"/>
      <c r="Q32" s="50"/>
      <c r="R32" s="8"/>
    </row>
    <row r="33" spans="3:16" ht="18.75">
      <c r="C33" s="189" t="s">
        <v>15</v>
      </c>
      <c r="D33" s="189" t="s">
        <v>16</v>
      </c>
      <c r="E33" s="189" t="s">
        <v>17</v>
      </c>
      <c r="F33" s="144" t="s">
        <v>18</v>
      </c>
      <c r="G33" s="144" t="s">
        <v>19</v>
      </c>
      <c r="H33" s="189" t="s">
        <v>20</v>
      </c>
      <c r="I33" s="189" t="s">
        <v>21</v>
      </c>
      <c r="J33" s="189" t="s">
        <v>15</v>
      </c>
      <c r="K33" s="189" t="s">
        <v>16</v>
      </c>
      <c r="L33" s="189" t="s">
        <v>17</v>
      </c>
      <c r="M33" s="144" t="s">
        <v>18</v>
      </c>
      <c r="N33" s="144" t="s">
        <v>19</v>
      </c>
      <c r="O33" s="189" t="s">
        <v>20</v>
      </c>
      <c r="P33" s="189" t="s">
        <v>21</v>
      </c>
    </row>
    <row r="34" spans="1:16" ht="18.75">
      <c r="A34" s="191" t="s">
        <v>112</v>
      </c>
      <c r="C34" s="253"/>
      <c r="D34" s="253"/>
      <c r="E34" s="253"/>
      <c r="F34" s="252"/>
      <c r="G34" s="252"/>
      <c r="H34" s="253"/>
      <c r="I34" s="253"/>
      <c r="J34" s="253"/>
      <c r="K34" s="253"/>
      <c r="L34" s="253"/>
      <c r="M34" s="252"/>
      <c r="N34" s="252"/>
      <c r="O34" s="253"/>
      <c r="P34" s="411"/>
    </row>
    <row r="35" spans="1:81" s="210" customFormat="1" ht="18.75">
      <c r="A35" s="26" t="s">
        <v>6</v>
      </c>
      <c r="B35" s="26"/>
      <c r="C35" s="412">
        <v>0.746</v>
      </c>
      <c r="D35" s="412">
        <v>0.745</v>
      </c>
      <c r="E35" s="412">
        <v>0.746</v>
      </c>
      <c r="F35" s="380">
        <v>0.743</v>
      </c>
      <c r="G35" s="380">
        <v>0.745</v>
      </c>
      <c r="H35" s="314">
        <v>0.773</v>
      </c>
      <c r="I35" s="314">
        <v>0.752</v>
      </c>
      <c r="J35" s="412">
        <v>0.79</v>
      </c>
      <c r="K35" s="412">
        <v>0.7566658659620465</v>
      </c>
      <c r="L35" s="412">
        <v>0.7732813261823501</v>
      </c>
      <c r="M35" s="380">
        <v>0.7304005898255099</v>
      </c>
      <c r="N35" s="380">
        <v>0.7590646133789619</v>
      </c>
      <c r="O35" s="324"/>
      <c r="P35" s="412"/>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row>
    <row r="36" spans="1:81" s="210" customFormat="1" ht="18.75">
      <c r="A36" s="26"/>
      <c r="B36" s="26"/>
      <c r="C36" s="412"/>
      <c r="D36" s="412"/>
      <c r="E36" s="412"/>
      <c r="F36" s="380"/>
      <c r="G36" s="380"/>
      <c r="H36" s="314"/>
      <c r="I36" s="314"/>
      <c r="J36" s="412"/>
      <c r="K36" s="412"/>
      <c r="L36" s="412"/>
      <c r="M36" s="380"/>
      <c r="N36" s="380"/>
      <c r="O36" s="324"/>
      <c r="P36" s="412"/>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row>
    <row r="37" spans="1:81" s="210" customFormat="1" ht="18.75">
      <c r="A37" s="191" t="s">
        <v>26</v>
      </c>
      <c r="B37" s="26"/>
      <c r="C37" s="412"/>
      <c r="D37" s="412"/>
      <c r="E37" s="412"/>
      <c r="F37" s="380"/>
      <c r="G37" s="380"/>
      <c r="H37" s="314"/>
      <c r="I37" s="314"/>
      <c r="J37" s="412"/>
      <c r="K37" s="412"/>
      <c r="L37" s="412"/>
      <c r="M37" s="380"/>
      <c r="N37" s="380"/>
      <c r="O37" s="324"/>
      <c r="P37" s="412"/>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row>
    <row r="38" spans="1:81" s="210" customFormat="1" ht="18.75">
      <c r="A38" s="26" t="s">
        <v>179</v>
      </c>
      <c r="B38" s="26"/>
      <c r="C38" s="413">
        <v>0.05</v>
      </c>
      <c r="D38" s="413">
        <v>0.254</v>
      </c>
      <c r="E38" s="413">
        <v>0.114</v>
      </c>
      <c r="F38" s="381">
        <v>0.274</v>
      </c>
      <c r="G38" s="381">
        <v>0.18</v>
      </c>
      <c r="H38" s="377">
        <v>1.45</v>
      </c>
      <c r="I38" s="313">
        <v>0.148</v>
      </c>
      <c r="J38" s="413">
        <v>0.172</v>
      </c>
      <c r="K38" s="413">
        <v>3.1153846153846154</v>
      </c>
      <c r="L38" s="413">
        <v>0.274</v>
      </c>
      <c r="M38" s="381">
        <v>0.26038500506585616</v>
      </c>
      <c r="N38" s="381">
        <v>0.2685967028548452</v>
      </c>
      <c r="O38" s="325"/>
      <c r="P38" s="413"/>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row>
    <row r="39" spans="3:18" ht="18.75">
      <c r="C39" s="24"/>
      <c r="D39" s="24"/>
      <c r="E39" s="24"/>
      <c r="F39" s="24"/>
      <c r="G39" s="24"/>
      <c r="H39" s="24"/>
      <c r="I39" s="24"/>
      <c r="J39" s="24"/>
      <c r="K39" s="24"/>
      <c r="L39" s="24"/>
      <c r="M39" s="24"/>
      <c r="N39" s="24"/>
      <c r="O39" s="24"/>
      <c r="P39" s="8"/>
      <c r="Q39" s="141"/>
      <c r="R39" s="141"/>
    </row>
    <row r="40" spans="3:18" ht="18.75">
      <c r="C40" s="24"/>
      <c r="D40" s="24"/>
      <c r="E40" s="24"/>
      <c r="F40" s="154"/>
      <c r="G40" s="154"/>
      <c r="H40" s="24"/>
      <c r="I40" s="24"/>
      <c r="J40" s="24"/>
      <c r="K40" s="24"/>
      <c r="L40" s="24"/>
      <c r="M40" s="140"/>
      <c r="N40" s="154"/>
      <c r="O40" s="24"/>
      <c r="P40" s="8"/>
      <c r="Q40" s="141"/>
      <c r="R40" s="141"/>
    </row>
    <row r="41" spans="5:12" ht="18.75">
      <c r="E41" s="8"/>
      <c r="L41" s="8"/>
    </row>
    <row r="42" spans="1:81" s="210" customFormat="1" ht="18.75">
      <c r="A42" s="191" t="s">
        <v>91</v>
      </c>
      <c r="B42" s="26"/>
      <c r="C42" s="513">
        <v>2014</v>
      </c>
      <c r="D42" s="514"/>
      <c r="E42" s="514"/>
      <c r="F42" s="514"/>
      <c r="G42" s="514"/>
      <c r="H42" s="521"/>
      <c r="I42" s="522"/>
      <c r="J42" s="513">
        <v>2015</v>
      </c>
      <c r="K42" s="514"/>
      <c r="L42" s="514"/>
      <c r="M42" s="514"/>
      <c r="N42" s="514"/>
      <c r="O42" s="514"/>
      <c r="P42" s="514"/>
      <c r="Q42" s="513" t="s">
        <v>14</v>
      </c>
      <c r="R42" s="520"/>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row>
    <row r="43" spans="3:18" ht="18.75">
      <c r="C43" s="189" t="s">
        <v>15</v>
      </c>
      <c r="D43" s="189" t="s">
        <v>16</v>
      </c>
      <c r="E43" s="189" t="s">
        <v>17</v>
      </c>
      <c r="F43" s="144" t="s">
        <v>18</v>
      </c>
      <c r="G43" s="144" t="s">
        <v>19</v>
      </c>
      <c r="H43" s="189" t="s">
        <v>20</v>
      </c>
      <c r="I43" s="189" t="s">
        <v>21</v>
      </c>
      <c r="J43" s="189" t="s">
        <v>15</v>
      </c>
      <c r="K43" s="189" t="s">
        <v>16</v>
      </c>
      <c r="L43" s="189" t="s">
        <v>17</v>
      </c>
      <c r="M43" s="144" t="s">
        <v>18</v>
      </c>
      <c r="N43" s="144" t="s">
        <v>19</v>
      </c>
      <c r="O43" s="189" t="s">
        <v>20</v>
      </c>
      <c r="P43" s="189" t="s">
        <v>21</v>
      </c>
      <c r="Q43" s="144" t="s">
        <v>30</v>
      </c>
      <c r="R43" s="174" t="s">
        <v>31</v>
      </c>
    </row>
    <row r="44" spans="3:18" ht="18.75">
      <c r="C44" s="255"/>
      <c r="D44" s="255"/>
      <c r="E44" s="255"/>
      <c r="F44" s="254"/>
      <c r="G44" s="254"/>
      <c r="H44" s="255"/>
      <c r="I44" s="255"/>
      <c r="J44" s="255"/>
      <c r="K44" s="255"/>
      <c r="L44" s="255"/>
      <c r="M44" s="254"/>
      <c r="N44" s="254"/>
      <c r="O44" s="255"/>
      <c r="P44" s="255"/>
      <c r="Q44" s="171"/>
      <c r="R44" s="139"/>
    </row>
    <row r="45" spans="1:19" ht="18.75">
      <c r="A45" s="8" t="s">
        <v>32</v>
      </c>
      <c r="C45" s="317">
        <v>54</v>
      </c>
      <c r="D45" s="317">
        <v>46</v>
      </c>
      <c r="E45" s="317">
        <v>100</v>
      </c>
      <c r="F45" s="316">
        <v>50</v>
      </c>
      <c r="G45" s="316">
        <v>150</v>
      </c>
      <c r="H45" s="317">
        <v>53</v>
      </c>
      <c r="I45" s="317">
        <v>203</v>
      </c>
      <c r="J45" s="317">
        <v>51</v>
      </c>
      <c r="K45" s="317">
        <v>49</v>
      </c>
      <c r="L45" s="317">
        <v>100</v>
      </c>
      <c r="M45" s="316">
        <v>41</v>
      </c>
      <c r="N45" s="316">
        <v>141</v>
      </c>
      <c r="O45" s="239"/>
      <c r="P45" s="239"/>
      <c r="Q45" s="274">
        <v>-0.18</v>
      </c>
      <c r="R45" s="274">
        <v>-0.06</v>
      </c>
      <c r="S45" s="267"/>
    </row>
    <row r="46" spans="1:19" ht="18.75">
      <c r="A46" s="8" t="s">
        <v>74</v>
      </c>
      <c r="C46" s="319">
        <v>-23</v>
      </c>
      <c r="D46" s="319">
        <v>-28</v>
      </c>
      <c r="E46" s="319">
        <v>-51</v>
      </c>
      <c r="F46" s="318">
        <v>-20</v>
      </c>
      <c r="G46" s="318">
        <v>-71</v>
      </c>
      <c r="H46" s="319">
        <v>-30</v>
      </c>
      <c r="I46" s="319">
        <v>-101</v>
      </c>
      <c r="J46" s="319">
        <v>-30</v>
      </c>
      <c r="K46" s="319">
        <v>-26</v>
      </c>
      <c r="L46" s="319">
        <v>-56</v>
      </c>
      <c r="M46" s="318">
        <v>-18</v>
      </c>
      <c r="N46" s="318">
        <v>-74</v>
      </c>
      <c r="O46" s="243"/>
      <c r="P46" s="243"/>
      <c r="Q46" s="274">
        <v>-0.1</v>
      </c>
      <c r="R46" s="274">
        <v>0.04225352112676056</v>
      </c>
      <c r="S46" s="267"/>
    </row>
    <row r="47" spans="1:19" ht="18.75">
      <c r="A47" s="26" t="s">
        <v>24</v>
      </c>
      <c r="C47" s="319">
        <v>21</v>
      </c>
      <c r="D47" s="319">
        <v>16</v>
      </c>
      <c r="E47" s="319">
        <v>37</v>
      </c>
      <c r="F47" s="318">
        <v>35</v>
      </c>
      <c r="G47" s="318">
        <v>72</v>
      </c>
      <c r="H47" s="319">
        <v>91</v>
      </c>
      <c r="I47" s="319">
        <v>163</v>
      </c>
      <c r="J47" s="319">
        <v>12</v>
      </c>
      <c r="K47" s="319">
        <v>28</v>
      </c>
      <c r="L47" s="319">
        <v>40</v>
      </c>
      <c r="M47" s="318">
        <v>10</v>
      </c>
      <c r="N47" s="318">
        <v>50</v>
      </c>
      <c r="O47" s="243"/>
      <c r="P47" s="243"/>
      <c r="Q47" s="274">
        <v>-0.7142857142857143</v>
      </c>
      <c r="R47" s="274">
        <v>-0.3055555555555556</v>
      </c>
      <c r="S47" s="267"/>
    </row>
    <row r="48" spans="1:19" ht="18.75">
      <c r="A48" s="138" t="s">
        <v>69</v>
      </c>
      <c r="C48" s="319">
        <v>29</v>
      </c>
      <c r="D48" s="319">
        <v>-20</v>
      </c>
      <c r="E48" s="319">
        <v>9</v>
      </c>
      <c r="F48" s="318">
        <v>10</v>
      </c>
      <c r="G48" s="318">
        <v>19</v>
      </c>
      <c r="H48" s="319">
        <v>4</v>
      </c>
      <c r="I48" s="319">
        <v>23</v>
      </c>
      <c r="J48" s="319">
        <v>12</v>
      </c>
      <c r="K48" s="319">
        <v>4</v>
      </c>
      <c r="L48" s="319">
        <v>16</v>
      </c>
      <c r="M48" s="318">
        <v>-2</v>
      </c>
      <c r="N48" s="318">
        <v>14</v>
      </c>
      <c r="O48" s="243"/>
      <c r="P48" s="243"/>
      <c r="Q48" s="274" t="s">
        <v>101</v>
      </c>
      <c r="R48" s="274">
        <v>-0.2631578947368421</v>
      </c>
      <c r="S48" s="267"/>
    </row>
    <row r="49" spans="1:19" ht="18.75">
      <c r="A49" s="26" t="s">
        <v>35</v>
      </c>
      <c r="C49" s="319">
        <v>-36</v>
      </c>
      <c r="D49" s="319">
        <v>-33</v>
      </c>
      <c r="E49" s="319">
        <v>-69</v>
      </c>
      <c r="F49" s="318">
        <v>-12</v>
      </c>
      <c r="G49" s="318">
        <v>-81</v>
      </c>
      <c r="H49" s="319">
        <v>-26</v>
      </c>
      <c r="I49" s="319">
        <v>-107</v>
      </c>
      <c r="J49" s="319">
        <v>-26</v>
      </c>
      <c r="K49" s="319">
        <v>-22</v>
      </c>
      <c r="L49" s="319">
        <v>-48</v>
      </c>
      <c r="M49" s="318">
        <v>-19</v>
      </c>
      <c r="N49" s="318">
        <v>-67</v>
      </c>
      <c r="O49" s="243"/>
      <c r="P49" s="243"/>
      <c r="Q49" s="274">
        <v>0.5833333333333334</v>
      </c>
      <c r="R49" s="274">
        <v>-0.1728395061728395</v>
      </c>
      <c r="S49" s="267"/>
    </row>
    <row r="50" spans="1:19" ht="18.75" customHeight="1">
      <c r="A50" s="8" t="s">
        <v>99</v>
      </c>
      <c r="C50" s="320">
        <v>0</v>
      </c>
      <c r="D50" s="320">
        <v>0</v>
      </c>
      <c r="E50" s="320">
        <v>0</v>
      </c>
      <c r="F50" s="318">
        <v>18</v>
      </c>
      <c r="G50" s="318">
        <v>18</v>
      </c>
      <c r="H50" s="319">
        <v>11</v>
      </c>
      <c r="I50" s="319">
        <v>29</v>
      </c>
      <c r="J50" s="319">
        <v>13</v>
      </c>
      <c r="K50" s="320">
        <v>0</v>
      </c>
      <c r="L50" s="319">
        <v>13</v>
      </c>
      <c r="M50" s="370">
        <v>0</v>
      </c>
      <c r="N50" s="318">
        <v>13</v>
      </c>
      <c r="O50" s="315"/>
      <c r="P50" s="315"/>
      <c r="Q50" s="274">
        <v>-1</v>
      </c>
      <c r="R50" s="274">
        <v>-0.2777777777777778</v>
      </c>
      <c r="S50" s="267"/>
    </row>
    <row r="51" spans="1:19" ht="18.75">
      <c r="A51" s="8" t="s">
        <v>224</v>
      </c>
      <c r="C51" s="319">
        <v>-259</v>
      </c>
      <c r="D51" s="319">
        <v>7</v>
      </c>
      <c r="E51" s="319">
        <v>-252</v>
      </c>
      <c r="F51" s="318">
        <v>-315</v>
      </c>
      <c r="G51" s="318">
        <v>-567</v>
      </c>
      <c r="H51" s="319">
        <v>3</v>
      </c>
      <c r="I51" s="319">
        <v>-564</v>
      </c>
      <c r="J51" s="319">
        <v>-154</v>
      </c>
      <c r="K51" s="319">
        <v>-8</v>
      </c>
      <c r="L51" s="319">
        <v>-162</v>
      </c>
      <c r="M51" s="318">
        <v>-208</v>
      </c>
      <c r="N51" s="318">
        <v>-370</v>
      </c>
      <c r="O51" s="243"/>
      <c r="P51" s="243"/>
      <c r="Q51" s="274">
        <v>-0.3396825396825397</v>
      </c>
      <c r="R51" s="274">
        <v>-0.3474426807760141</v>
      </c>
      <c r="S51" s="267"/>
    </row>
    <row r="52" spans="1:19" ht="18.75">
      <c r="A52" s="137" t="s">
        <v>184</v>
      </c>
      <c r="C52" s="319">
        <v>-108</v>
      </c>
      <c r="D52" s="319">
        <v>-144</v>
      </c>
      <c r="E52" s="319">
        <v>-252</v>
      </c>
      <c r="F52" s="318">
        <v>-102</v>
      </c>
      <c r="G52" s="318">
        <v>-354</v>
      </c>
      <c r="H52" s="319">
        <v>-50</v>
      </c>
      <c r="I52" s="319">
        <v>-404</v>
      </c>
      <c r="J52" s="319">
        <v>-161</v>
      </c>
      <c r="K52" s="319">
        <v>-124</v>
      </c>
      <c r="L52" s="319">
        <v>-285</v>
      </c>
      <c r="M52" s="318">
        <v>-187</v>
      </c>
      <c r="N52" s="318">
        <v>-472</v>
      </c>
      <c r="O52" s="243"/>
      <c r="P52" s="243"/>
      <c r="Q52" s="274">
        <v>0.8333333333333334</v>
      </c>
      <c r="R52" s="274">
        <v>0.3333333333333333</v>
      </c>
      <c r="S52" s="267"/>
    </row>
    <row r="53" spans="1:19" ht="37.5">
      <c r="A53" s="137" t="s">
        <v>178</v>
      </c>
      <c r="C53" s="319">
        <v>64</v>
      </c>
      <c r="D53" s="319">
        <v>45</v>
      </c>
      <c r="E53" s="319">
        <v>109</v>
      </c>
      <c r="F53" s="318">
        <v>28</v>
      </c>
      <c r="G53" s="318">
        <v>137</v>
      </c>
      <c r="H53" s="319">
        <v>740</v>
      </c>
      <c r="I53" s="319">
        <v>877</v>
      </c>
      <c r="J53" s="319">
        <v>27</v>
      </c>
      <c r="K53" s="319">
        <v>36</v>
      </c>
      <c r="L53" s="319">
        <v>63</v>
      </c>
      <c r="M53" s="318">
        <v>48</v>
      </c>
      <c r="N53" s="318">
        <v>111</v>
      </c>
      <c r="O53" s="243"/>
      <c r="P53" s="243"/>
      <c r="Q53" s="274">
        <v>0.7142857142857143</v>
      </c>
      <c r="R53" s="274">
        <v>-0.1897810218978102</v>
      </c>
      <c r="S53" s="267"/>
    </row>
    <row r="54" spans="1:19" ht="18.75">
      <c r="A54" s="137" t="s">
        <v>180</v>
      </c>
      <c r="C54" s="319">
        <v>45</v>
      </c>
      <c r="D54" s="320">
        <v>0</v>
      </c>
      <c r="E54" s="319">
        <v>45</v>
      </c>
      <c r="F54" s="370">
        <v>0</v>
      </c>
      <c r="G54" s="318">
        <v>45</v>
      </c>
      <c r="H54" s="320">
        <v>0</v>
      </c>
      <c r="I54" s="319">
        <v>45</v>
      </c>
      <c r="J54" s="320">
        <v>0</v>
      </c>
      <c r="K54" s="319">
        <v>180</v>
      </c>
      <c r="L54" s="319">
        <v>180</v>
      </c>
      <c r="M54" s="370">
        <v>0</v>
      </c>
      <c r="N54" s="318">
        <v>180</v>
      </c>
      <c r="O54" s="243"/>
      <c r="P54" s="243"/>
      <c r="Q54" s="274">
        <v>0</v>
      </c>
      <c r="R54" s="274" t="s">
        <v>101</v>
      </c>
      <c r="S54" s="267"/>
    </row>
    <row r="55" spans="1:19" ht="18.75">
      <c r="A55" s="8" t="s">
        <v>60</v>
      </c>
      <c r="C55" s="319">
        <v>5</v>
      </c>
      <c r="D55" s="319">
        <v>7</v>
      </c>
      <c r="E55" s="319">
        <v>12</v>
      </c>
      <c r="F55" s="318">
        <v>31</v>
      </c>
      <c r="G55" s="318">
        <v>43</v>
      </c>
      <c r="H55" s="319">
        <v>3</v>
      </c>
      <c r="I55" s="319">
        <v>46</v>
      </c>
      <c r="J55" s="319">
        <v>-43</v>
      </c>
      <c r="K55" s="319">
        <v>-10</v>
      </c>
      <c r="L55" s="319">
        <v>-53</v>
      </c>
      <c r="M55" s="318">
        <v>12</v>
      </c>
      <c r="N55" s="318">
        <v>-41</v>
      </c>
      <c r="O55" s="243"/>
      <c r="P55" s="243"/>
      <c r="Q55" s="359">
        <v>-0.6129032258064516</v>
      </c>
      <c r="R55" s="275" t="s">
        <v>101</v>
      </c>
      <c r="S55" s="267"/>
    </row>
    <row r="56" spans="3:18" ht="18.75">
      <c r="C56" s="322">
        <v>-208</v>
      </c>
      <c r="D56" s="322">
        <v>-104</v>
      </c>
      <c r="E56" s="322">
        <v>-312</v>
      </c>
      <c r="F56" s="321">
        <v>-277</v>
      </c>
      <c r="G56" s="321">
        <v>-589</v>
      </c>
      <c r="H56" s="322">
        <v>799</v>
      </c>
      <c r="I56" s="322">
        <v>210</v>
      </c>
      <c r="J56" s="322">
        <v>-299</v>
      </c>
      <c r="K56" s="322">
        <v>107</v>
      </c>
      <c r="L56" s="322">
        <v>-192</v>
      </c>
      <c r="M56" s="321">
        <v>-323</v>
      </c>
      <c r="N56" s="321">
        <v>-515</v>
      </c>
      <c r="O56" s="323"/>
      <c r="P56" s="323"/>
      <c r="Q56" s="359">
        <v>0.16606498194945848</v>
      </c>
      <c r="R56" s="275">
        <v>-0.12563667232597622</v>
      </c>
    </row>
    <row r="57" spans="3:18" ht="18.75">
      <c r="C57" s="136"/>
      <c r="D57" s="136"/>
      <c r="E57" s="136"/>
      <c r="F57" s="136"/>
      <c r="G57" s="136"/>
      <c r="H57" s="136"/>
      <c r="I57" s="136"/>
      <c r="J57" s="136"/>
      <c r="K57" s="136"/>
      <c r="L57" s="136"/>
      <c r="M57" s="136"/>
      <c r="N57" s="136"/>
      <c r="O57" s="136"/>
      <c r="P57" s="136"/>
      <c r="Q57" s="134"/>
      <c r="R57" s="133"/>
    </row>
    <row r="58" spans="1:18" ht="18.75">
      <c r="A58" s="191" t="s">
        <v>103</v>
      </c>
      <c r="C58" s="136"/>
      <c r="D58" s="136"/>
      <c r="E58" s="136"/>
      <c r="F58" s="135"/>
      <c r="G58" s="135"/>
      <c r="H58" s="136"/>
      <c r="I58" s="136"/>
      <c r="J58" s="136"/>
      <c r="K58" s="136"/>
      <c r="L58" s="132"/>
      <c r="M58" s="131"/>
      <c r="N58" s="135"/>
      <c r="O58" s="136"/>
      <c r="P58" s="136"/>
      <c r="Q58" s="134"/>
      <c r="R58" s="133"/>
    </row>
    <row r="59" spans="1:18" ht="18.75">
      <c r="A59" s="191" t="s">
        <v>266</v>
      </c>
      <c r="C59" s="136"/>
      <c r="D59" s="136"/>
      <c r="E59" s="136"/>
      <c r="F59" s="135"/>
      <c r="G59" s="135"/>
      <c r="H59" s="136"/>
      <c r="I59" s="136"/>
      <c r="J59" s="136"/>
      <c r="K59" s="130"/>
      <c r="L59" s="132"/>
      <c r="M59" s="129"/>
      <c r="N59" s="135"/>
      <c r="O59" s="136"/>
      <c r="P59" s="136"/>
      <c r="Q59" s="134"/>
      <c r="R59" s="133"/>
    </row>
    <row r="61" spans="3:18" ht="18.75">
      <c r="C61" s="136"/>
      <c r="D61" s="136"/>
      <c r="E61" s="136"/>
      <c r="F61" s="135"/>
      <c r="G61" s="135"/>
      <c r="H61" s="136"/>
      <c r="I61" s="136"/>
      <c r="J61" s="136"/>
      <c r="K61" s="132"/>
      <c r="L61" s="136"/>
      <c r="M61" s="135"/>
      <c r="N61" s="135"/>
      <c r="O61" s="136"/>
      <c r="P61" s="136"/>
      <c r="Q61" s="134"/>
      <c r="R61" s="133"/>
    </row>
    <row r="62" spans="3:18" ht="18.75">
      <c r="C62" s="132"/>
      <c r="D62" s="132"/>
      <c r="E62" s="132"/>
      <c r="F62" s="129"/>
      <c r="G62" s="129"/>
      <c r="H62" s="132"/>
      <c r="I62" s="132"/>
      <c r="J62" s="132"/>
      <c r="K62" s="132"/>
      <c r="L62" s="132"/>
      <c r="M62" s="129"/>
      <c r="N62" s="129"/>
      <c r="O62" s="132"/>
      <c r="P62" s="132"/>
      <c r="Q62" s="8"/>
      <c r="R62" s="8"/>
    </row>
  </sheetData>
  <sheetProtection password="CCA0" sheet="1" objects="1" scenarios="1"/>
  <mergeCells count="11">
    <mergeCell ref="J32:P32"/>
    <mergeCell ref="A1:R1"/>
    <mergeCell ref="A2:R2"/>
    <mergeCell ref="A3:R3"/>
    <mergeCell ref="C42:I42"/>
    <mergeCell ref="J42:P42"/>
    <mergeCell ref="Q42:R42"/>
    <mergeCell ref="Q6:R6"/>
    <mergeCell ref="J6:P6"/>
    <mergeCell ref="C6:I6"/>
    <mergeCell ref="C32:I32"/>
  </mergeCells>
  <printOptions horizontalCentered="1"/>
  <pageMargins left="0.25" right="0.25" top="0.75" bottom="0.25" header="0.25" footer="0.25"/>
  <pageSetup fitToHeight="1" fitToWidth="1" horizontalDpi="600" verticalDpi="600" orientation="landscape" scale="48" r:id="rId1"/>
  <headerFooter alignWithMargins="0">
    <oddHeader>&amp;R&amp;D - &amp;T</oddHeader>
    <oddFooter>&amp;C2</oddFooter>
  </headerFooter>
</worksheet>
</file>

<file path=xl/worksheets/sheet4.xml><?xml version="1.0" encoding="utf-8"?>
<worksheet xmlns="http://schemas.openxmlformats.org/spreadsheetml/2006/main" xmlns:r="http://schemas.openxmlformats.org/officeDocument/2006/relationships">
  <sheetPr codeName="Sheet17">
    <pageSetUpPr fitToPage="1"/>
  </sheetPr>
  <dimension ref="A1:AC55"/>
  <sheetViews>
    <sheetView zoomScale="70" zoomScaleNormal="70" zoomScaleSheetLayoutView="70" zoomScalePageLayoutView="70" workbookViewId="0" topLeftCell="A1">
      <selection activeCell="A1" sqref="A1:L1"/>
    </sheetView>
  </sheetViews>
  <sheetFormatPr defaultColWidth="9.140625" defaultRowHeight="12.75"/>
  <cols>
    <col min="1" max="1" width="94.00390625" style="25" bestFit="1" customWidth="1"/>
    <col min="2" max="2" width="0.85546875" style="25" customWidth="1"/>
    <col min="3" max="4" width="13.57421875" style="25" customWidth="1"/>
    <col min="5" max="5" width="0.85546875" style="25" customWidth="1"/>
    <col min="6" max="6" width="12.57421875" style="25" customWidth="1"/>
    <col min="7" max="7" width="13.7109375" style="56" bestFit="1" customWidth="1"/>
    <col min="8" max="8" width="18.7109375" style="25" customWidth="1"/>
    <col min="9" max="9" width="17.7109375" style="25" customWidth="1"/>
    <col min="10" max="10" width="0.85546875" style="25" customWidth="1"/>
    <col min="11" max="11" width="18.7109375" style="56" customWidth="1"/>
    <col min="12" max="12" width="17.7109375" style="56" customWidth="1"/>
    <col min="13" max="13" width="9.8515625" style="25" customWidth="1"/>
    <col min="14" max="22" width="9.140625" style="25" customWidth="1"/>
    <col min="23" max="16384" width="9.140625" style="25" customWidth="1"/>
  </cols>
  <sheetData>
    <row r="1" spans="1:13" ht="18.75">
      <c r="A1" s="524" t="s">
        <v>0</v>
      </c>
      <c r="B1" s="516"/>
      <c r="C1" s="516"/>
      <c r="D1" s="516"/>
      <c r="E1" s="516"/>
      <c r="F1" s="516"/>
      <c r="G1" s="516"/>
      <c r="H1" s="516"/>
      <c r="I1" s="516"/>
      <c r="J1" s="516"/>
      <c r="K1" s="516"/>
      <c r="L1" s="516"/>
      <c r="M1" s="127"/>
    </row>
    <row r="2" spans="1:13" ht="18.75">
      <c r="A2" s="524" t="s">
        <v>51</v>
      </c>
      <c r="B2" s="524"/>
      <c r="C2" s="524"/>
      <c r="D2" s="524"/>
      <c r="E2" s="524"/>
      <c r="F2" s="524"/>
      <c r="G2" s="524"/>
      <c r="H2" s="524"/>
      <c r="I2" s="524"/>
      <c r="J2" s="524"/>
      <c r="K2" s="524"/>
      <c r="L2" s="524"/>
      <c r="M2" s="127"/>
    </row>
    <row r="3" spans="1:13" ht="18.75">
      <c r="A3" s="524" t="s">
        <v>283</v>
      </c>
      <c r="B3" s="524"/>
      <c r="C3" s="524"/>
      <c r="D3" s="524"/>
      <c r="E3" s="524"/>
      <c r="F3" s="524"/>
      <c r="G3" s="524"/>
      <c r="H3" s="524"/>
      <c r="I3" s="524"/>
      <c r="J3" s="524"/>
      <c r="K3" s="524"/>
      <c r="L3" s="524"/>
      <c r="M3" s="127"/>
    </row>
    <row r="4" spans="1:13" ht="18.75">
      <c r="A4" s="524" t="s">
        <v>105</v>
      </c>
      <c r="B4" s="524"/>
      <c r="C4" s="524"/>
      <c r="D4" s="524"/>
      <c r="E4" s="524"/>
      <c r="F4" s="524"/>
      <c r="G4" s="524"/>
      <c r="H4" s="524"/>
      <c r="I4" s="524"/>
      <c r="J4" s="524"/>
      <c r="K4" s="524"/>
      <c r="L4" s="524"/>
      <c r="M4" s="127"/>
    </row>
    <row r="5" spans="1:13" ht="18.75">
      <c r="A5" s="126"/>
      <c r="B5" s="126"/>
      <c r="C5" s="127"/>
      <c r="D5" s="127"/>
      <c r="E5" s="127"/>
      <c r="F5" s="127"/>
      <c r="G5" s="125"/>
      <c r="H5" s="127"/>
      <c r="I5" s="127"/>
      <c r="J5" s="127"/>
      <c r="K5" s="125"/>
      <c r="L5" s="125"/>
      <c r="M5" s="127"/>
    </row>
    <row r="6" spans="2:13" ht="18.75">
      <c r="B6" s="124"/>
      <c r="C6" s="127"/>
      <c r="D6" s="127"/>
      <c r="E6" s="127"/>
      <c r="F6" s="123"/>
      <c r="G6" s="122"/>
      <c r="H6" s="127"/>
      <c r="I6" s="127"/>
      <c r="J6" s="127"/>
      <c r="K6" s="125"/>
      <c r="L6" s="125"/>
      <c r="M6" s="127"/>
    </row>
    <row r="7" spans="1:13" ht="18.75">
      <c r="A7" s="124"/>
      <c r="B7" s="124"/>
      <c r="C7" s="127"/>
      <c r="D7" s="127"/>
      <c r="E7" s="127"/>
      <c r="F7" s="123"/>
      <c r="G7" s="122"/>
      <c r="H7" s="121" t="s">
        <v>45</v>
      </c>
      <c r="I7" s="116"/>
      <c r="J7" s="116"/>
      <c r="K7" s="120" t="s">
        <v>45</v>
      </c>
      <c r="L7" s="256"/>
      <c r="M7" s="127"/>
    </row>
    <row r="8" spans="1:15" ht="18.75">
      <c r="A8" s="124" t="s">
        <v>2</v>
      </c>
      <c r="B8" s="124"/>
      <c r="C8" s="123"/>
      <c r="D8" s="123"/>
      <c r="E8" s="123"/>
      <c r="F8" s="119"/>
      <c r="G8" s="118"/>
      <c r="H8" s="121" t="s">
        <v>46</v>
      </c>
      <c r="I8" s="119">
        <v>2015</v>
      </c>
      <c r="J8" s="116"/>
      <c r="K8" s="120" t="s">
        <v>46</v>
      </c>
      <c r="L8" s="122" t="s">
        <v>44</v>
      </c>
      <c r="M8" s="117"/>
      <c r="O8" s="43"/>
    </row>
    <row r="9" spans="1:29" s="44" customFormat="1" ht="18.75">
      <c r="A9" s="124"/>
      <c r="B9" s="124"/>
      <c r="C9" s="123">
        <v>2015</v>
      </c>
      <c r="D9" s="123">
        <v>2014</v>
      </c>
      <c r="E9" s="119"/>
      <c r="F9" s="123" t="s">
        <v>47</v>
      </c>
      <c r="G9" s="122" t="s">
        <v>44</v>
      </c>
      <c r="H9" s="121" t="s">
        <v>58</v>
      </c>
      <c r="I9" s="123" t="s">
        <v>48</v>
      </c>
      <c r="J9" s="116"/>
      <c r="K9" s="120" t="s">
        <v>57</v>
      </c>
      <c r="L9" s="122" t="s">
        <v>48</v>
      </c>
      <c r="M9" s="117"/>
      <c r="O9" s="27"/>
      <c r="Z9" s="26"/>
      <c r="AA9" s="26"/>
      <c r="AB9" s="26"/>
      <c r="AC9" s="26"/>
    </row>
    <row r="10" spans="1:29" s="44" customFormat="1" ht="18.75">
      <c r="A10" s="124"/>
      <c r="B10" s="124"/>
      <c r="C10" s="207"/>
      <c r="D10" s="207"/>
      <c r="E10" s="182"/>
      <c r="F10" s="119"/>
      <c r="G10" s="118"/>
      <c r="H10" s="115"/>
      <c r="I10" s="182"/>
      <c r="J10" s="116"/>
      <c r="K10" s="114"/>
      <c r="L10" s="113"/>
      <c r="M10" s="116"/>
      <c r="O10" s="27"/>
      <c r="Z10" s="26"/>
      <c r="AA10" s="26"/>
      <c r="AB10" s="26"/>
      <c r="AC10" s="26"/>
    </row>
    <row r="11" spans="1:29" ht="18.75">
      <c r="A11" s="182" t="s">
        <v>108</v>
      </c>
      <c r="B11" s="182"/>
      <c r="C11" s="110">
        <v>4069</v>
      </c>
      <c r="D11" s="110">
        <v>3921</v>
      </c>
      <c r="E11" s="112"/>
      <c r="F11" s="428">
        <v>148</v>
      </c>
      <c r="G11" s="277">
        <v>0.04</v>
      </c>
      <c r="H11" s="410">
        <v>-290</v>
      </c>
      <c r="I11" s="110">
        <v>4359</v>
      </c>
      <c r="J11" s="127"/>
      <c r="K11" s="406">
        <v>-0.07</v>
      </c>
      <c r="L11" s="406">
        <v>0.11</v>
      </c>
      <c r="M11" s="109"/>
      <c r="N11" s="58"/>
      <c r="O11" s="45"/>
      <c r="Z11" s="26"/>
      <c r="AA11" s="26"/>
      <c r="AB11" s="26"/>
      <c r="AC11" s="26"/>
    </row>
    <row r="12" spans="1:29" ht="18.75">
      <c r="A12" s="191" t="s">
        <v>75</v>
      </c>
      <c r="B12" s="182"/>
      <c r="C12" s="360">
        <v>2972</v>
      </c>
      <c r="D12" s="360">
        <v>2914</v>
      </c>
      <c r="E12" s="108"/>
      <c r="F12" s="280">
        <v>58</v>
      </c>
      <c r="G12" s="277">
        <v>0.02</v>
      </c>
      <c r="H12" s="279" t="s">
        <v>40</v>
      </c>
      <c r="I12" s="264" t="s">
        <v>40</v>
      </c>
      <c r="J12" s="127"/>
      <c r="K12" s="265" t="s">
        <v>40</v>
      </c>
      <c r="L12" s="265" t="s">
        <v>40</v>
      </c>
      <c r="M12" s="109"/>
      <c r="O12" s="45"/>
      <c r="Z12" s="26"/>
      <c r="AA12" s="26"/>
      <c r="AB12" s="26"/>
      <c r="AC12" s="26"/>
    </row>
    <row r="13" spans="1:29" ht="21.75">
      <c r="A13" s="107" t="s">
        <v>171</v>
      </c>
      <c r="B13" s="182"/>
      <c r="C13" s="360">
        <v>2987</v>
      </c>
      <c r="D13" s="360">
        <v>2950</v>
      </c>
      <c r="E13" s="108"/>
      <c r="F13" s="280">
        <v>37</v>
      </c>
      <c r="G13" s="277">
        <v>0.01</v>
      </c>
      <c r="H13" s="279" t="s">
        <v>40</v>
      </c>
      <c r="I13" s="264" t="s">
        <v>40</v>
      </c>
      <c r="J13" s="127"/>
      <c r="K13" s="265" t="s">
        <v>40</v>
      </c>
      <c r="L13" s="265" t="s">
        <v>40</v>
      </c>
      <c r="M13" s="109"/>
      <c r="O13" s="45"/>
      <c r="Z13" s="26"/>
      <c r="AA13" s="26"/>
      <c r="AB13" s="26"/>
      <c r="AC13" s="26"/>
    </row>
    <row r="14" spans="1:29" ht="18.75">
      <c r="A14" s="191" t="s">
        <v>113</v>
      </c>
      <c r="B14" s="182"/>
      <c r="C14" s="361">
        <v>0.734</v>
      </c>
      <c r="D14" s="361">
        <v>0.752</v>
      </c>
      <c r="E14" s="112"/>
      <c r="F14" s="280"/>
      <c r="G14" s="106"/>
      <c r="H14" s="278"/>
      <c r="I14" s="110"/>
      <c r="J14" s="127"/>
      <c r="K14" s="104"/>
      <c r="L14" s="104"/>
      <c r="M14" s="109"/>
      <c r="O14" s="45"/>
      <c r="Z14" s="26"/>
      <c r="AA14" s="26"/>
      <c r="AB14" s="26"/>
      <c r="AC14" s="26"/>
    </row>
    <row r="15" spans="1:29" ht="18.75">
      <c r="A15" s="191"/>
      <c r="B15" s="182"/>
      <c r="C15" s="362"/>
      <c r="D15" s="362"/>
      <c r="E15" s="112"/>
      <c r="F15" s="280"/>
      <c r="G15" s="106"/>
      <c r="H15" s="278"/>
      <c r="I15" s="110"/>
      <c r="J15" s="127"/>
      <c r="K15" s="104"/>
      <c r="L15" s="104"/>
      <c r="M15" s="109"/>
      <c r="O15" s="45"/>
      <c r="Z15" s="26"/>
      <c r="AA15" s="26"/>
      <c r="AB15" s="26"/>
      <c r="AC15" s="26"/>
    </row>
    <row r="16" spans="1:29" ht="18.75">
      <c r="A16" s="191" t="s">
        <v>36</v>
      </c>
      <c r="B16" s="191"/>
      <c r="C16" s="207">
        <v>983</v>
      </c>
      <c r="D16" s="207">
        <v>1029</v>
      </c>
      <c r="E16" s="111"/>
      <c r="F16" s="280">
        <v>-46</v>
      </c>
      <c r="G16" s="277">
        <v>-0.04</v>
      </c>
      <c r="H16" s="280">
        <v>71</v>
      </c>
      <c r="I16" s="280">
        <v>1054</v>
      </c>
      <c r="J16" s="127"/>
      <c r="K16" s="263">
        <v>0.06</v>
      </c>
      <c r="L16" s="263">
        <v>0.02</v>
      </c>
      <c r="M16" s="109"/>
      <c r="O16" s="46"/>
      <c r="Z16" s="26"/>
      <c r="AA16" s="26"/>
      <c r="AB16" s="26"/>
      <c r="AC16" s="26"/>
    </row>
    <row r="17" spans="1:29" ht="21.75">
      <c r="A17" s="107" t="s">
        <v>172</v>
      </c>
      <c r="B17" s="191"/>
      <c r="C17" s="207">
        <v>981</v>
      </c>
      <c r="D17" s="207">
        <v>931</v>
      </c>
      <c r="E17" s="111"/>
      <c r="F17" s="280">
        <v>50</v>
      </c>
      <c r="G17" s="277">
        <v>0.05</v>
      </c>
      <c r="H17" s="280">
        <v>71</v>
      </c>
      <c r="I17" s="280">
        <v>1052</v>
      </c>
      <c r="J17" s="127"/>
      <c r="K17" s="263">
        <v>0.08</v>
      </c>
      <c r="L17" s="263">
        <v>0.13</v>
      </c>
      <c r="M17" s="109"/>
      <c r="O17" s="46"/>
      <c r="Z17" s="26"/>
      <c r="AA17" s="26"/>
      <c r="AB17" s="26"/>
      <c r="AC17" s="26"/>
    </row>
    <row r="18" spans="1:29" ht="18.75">
      <c r="A18" s="191"/>
      <c r="B18" s="191"/>
      <c r="C18" s="207"/>
      <c r="D18" s="207"/>
      <c r="E18" s="111"/>
      <c r="F18" s="280"/>
      <c r="G18" s="106"/>
      <c r="H18" s="280"/>
      <c r="I18" s="280"/>
      <c r="J18" s="127"/>
      <c r="K18" s="104"/>
      <c r="L18" s="104"/>
      <c r="M18" s="109"/>
      <c r="O18" s="46"/>
      <c r="W18" s="427"/>
      <c r="X18" s="427"/>
      <c r="Z18" s="26"/>
      <c r="AA18" s="26"/>
      <c r="AB18" s="26"/>
      <c r="AC18" s="26"/>
    </row>
    <row r="19" spans="1:29" ht="18.75">
      <c r="A19" s="191" t="s">
        <v>34</v>
      </c>
      <c r="B19" s="191"/>
      <c r="C19" s="207">
        <v>193</v>
      </c>
      <c r="D19" s="207">
        <v>171</v>
      </c>
      <c r="E19" s="102"/>
      <c r="F19" s="280">
        <v>22</v>
      </c>
      <c r="G19" s="277">
        <v>0.13</v>
      </c>
      <c r="H19" s="280">
        <v>10</v>
      </c>
      <c r="I19" s="280">
        <v>203</v>
      </c>
      <c r="J19" s="127"/>
      <c r="K19" s="263">
        <v>0.06</v>
      </c>
      <c r="L19" s="263">
        <v>0.19</v>
      </c>
      <c r="M19" s="109"/>
      <c r="Z19" s="26"/>
      <c r="AA19" s="26"/>
      <c r="AB19" s="26"/>
      <c r="AC19" s="26"/>
    </row>
    <row r="20" spans="1:29" ht="18.75">
      <c r="A20" s="191"/>
      <c r="B20" s="191"/>
      <c r="C20" s="102"/>
      <c r="D20" s="102"/>
      <c r="E20" s="102"/>
      <c r="F20" s="280"/>
      <c r="G20" s="106"/>
      <c r="H20" s="280"/>
      <c r="I20" s="280"/>
      <c r="J20" s="127"/>
      <c r="K20" s="266"/>
      <c r="L20" s="266"/>
      <c r="M20" s="109"/>
      <c r="Z20" s="26"/>
      <c r="AA20" s="26"/>
      <c r="AB20" s="26"/>
      <c r="AC20" s="26"/>
    </row>
    <row r="21" spans="1:29" ht="18.75">
      <c r="A21" s="191" t="s">
        <v>114</v>
      </c>
      <c r="B21" s="191"/>
      <c r="C21" s="361">
        <v>0.289</v>
      </c>
      <c r="D21" s="361">
        <v>0.281</v>
      </c>
      <c r="E21" s="102"/>
      <c r="F21" s="280"/>
      <c r="G21" s="106"/>
      <c r="H21" s="280"/>
      <c r="I21" s="280"/>
      <c r="J21" s="127"/>
      <c r="K21" s="266"/>
      <c r="L21" s="266"/>
      <c r="M21" s="109"/>
      <c r="Z21" s="26"/>
      <c r="AA21" s="26"/>
      <c r="AB21" s="26"/>
      <c r="AC21" s="26"/>
    </row>
    <row r="22" spans="1:29" ht="18.75">
      <c r="A22" s="191"/>
      <c r="B22" s="191"/>
      <c r="C22" s="102"/>
      <c r="D22" s="102"/>
      <c r="E22" s="102"/>
      <c r="F22" s="280"/>
      <c r="G22" s="106"/>
      <c r="H22" s="280"/>
      <c r="I22" s="280"/>
      <c r="J22" s="127"/>
      <c r="K22" s="266"/>
      <c r="L22" s="266"/>
      <c r="M22" s="109"/>
      <c r="Z22" s="26"/>
      <c r="AA22" s="26"/>
      <c r="AB22" s="26"/>
      <c r="AC22" s="26"/>
    </row>
    <row r="23" spans="1:29" ht="18.75">
      <c r="A23" s="191" t="s">
        <v>23</v>
      </c>
      <c r="B23" s="191"/>
      <c r="C23" s="207">
        <v>1132</v>
      </c>
      <c r="D23" s="207">
        <v>983</v>
      </c>
      <c r="E23" s="102"/>
      <c r="F23" s="280">
        <v>149</v>
      </c>
      <c r="G23" s="277">
        <v>0.15</v>
      </c>
      <c r="H23" s="459">
        <v>23</v>
      </c>
      <c r="I23" s="280">
        <v>1155</v>
      </c>
      <c r="J23" s="127"/>
      <c r="K23" s="263">
        <v>0.020000000000000018</v>
      </c>
      <c r="L23" s="263">
        <v>0.17</v>
      </c>
      <c r="M23" s="109"/>
      <c r="Z23" s="26"/>
      <c r="AA23" s="26"/>
      <c r="AB23" s="26"/>
      <c r="AC23" s="26"/>
    </row>
    <row r="24" spans="1:29" ht="21.75">
      <c r="A24" s="107" t="s">
        <v>173</v>
      </c>
      <c r="B24" s="101"/>
      <c r="C24" s="207">
        <v>1023</v>
      </c>
      <c r="D24" s="207">
        <v>918</v>
      </c>
      <c r="E24" s="102"/>
      <c r="F24" s="280">
        <v>105</v>
      </c>
      <c r="G24" s="277">
        <v>0.11</v>
      </c>
      <c r="H24" s="459">
        <v>23</v>
      </c>
      <c r="I24" s="280">
        <v>1046</v>
      </c>
      <c r="J24" s="102"/>
      <c r="K24" s="263">
        <v>0.030000000000000013</v>
      </c>
      <c r="L24" s="263">
        <v>0.14</v>
      </c>
      <c r="M24" s="109"/>
      <c r="Z24" s="26"/>
      <c r="AA24" s="26"/>
      <c r="AB24" s="26"/>
      <c r="AC24" s="26"/>
    </row>
    <row r="25" spans="1:29" ht="18.75">
      <c r="A25" s="107"/>
      <c r="B25" s="101"/>
      <c r="C25" s="102"/>
      <c r="D25" s="102"/>
      <c r="E25" s="102"/>
      <c r="F25" s="111"/>
      <c r="G25" s="106"/>
      <c r="H25" s="105"/>
      <c r="I25" s="111"/>
      <c r="J25" s="102"/>
      <c r="K25" s="104"/>
      <c r="L25" s="103"/>
      <c r="M25" s="109"/>
      <c r="Z25" s="26"/>
      <c r="AA25" s="26"/>
      <c r="AB25" s="26"/>
      <c r="AC25" s="26"/>
    </row>
    <row r="26" spans="1:29" ht="18.75">
      <c r="A26" s="107" t="s">
        <v>115</v>
      </c>
      <c r="B26" s="101"/>
      <c r="C26" s="363">
        <v>0.251</v>
      </c>
      <c r="D26" s="363">
        <v>0.234</v>
      </c>
      <c r="E26" s="102"/>
      <c r="F26" s="111"/>
      <c r="G26" s="106"/>
      <c r="H26" s="105"/>
      <c r="I26" s="100"/>
      <c r="J26" s="102"/>
      <c r="K26" s="99"/>
      <c r="L26" s="103"/>
      <c r="M26" s="109"/>
      <c r="R26" s="127" t="s">
        <v>4</v>
      </c>
      <c r="Z26" s="26"/>
      <c r="AA26" s="26"/>
      <c r="AB26" s="26"/>
      <c r="AC26" s="26"/>
    </row>
    <row r="27" spans="1:29" ht="18.75">
      <c r="A27" s="107"/>
      <c r="B27" s="101"/>
      <c r="C27" s="364"/>
      <c r="D27" s="364"/>
      <c r="E27" s="102"/>
      <c r="F27" s="111"/>
      <c r="G27" s="106"/>
      <c r="H27" s="105"/>
      <c r="I27" s="100"/>
      <c r="J27" s="102"/>
      <c r="K27" s="99"/>
      <c r="L27" s="103"/>
      <c r="M27" s="109"/>
      <c r="Z27" s="26"/>
      <c r="AA27" s="26"/>
      <c r="AB27" s="26"/>
      <c r="AC27" s="26"/>
    </row>
    <row r="28" spans="2:29" ht="18.75">
      <c r="B28" s="101"/>
      <c r="C28" s="102"/>
      <c r="D28" s="102"/>
      <c r="E28" s="102"/>
      <c r="F28" s="111"/>
      <c r="G28" s="106"/>
      <c r="H28" s="105"/>
      <c r="I28" s="100"/>
      <c r="J28" s="102"/>
      <c r="K28" s="99"/>
      <c r="L28" s="103"/>
      <c r="M28" s="109"/>
      <c r="Z28" s="26"/>
      <c r="AA28" s="26"/>
      <c r="AB28" s="26"/>
      <c r="AC28" s="26"/>
    </row>
    <row r="29" spans="1:29" ht="18.75">
      <c r="A29" s="124"/>
      <c r="B29" s="124"/>
      <c r="C29" s="127"/>
      <c r="D29" s="127"/>
      <c r="E29" s="127"/>
      <c r="F29" s="123"/>
      <c r="G29" s="122"/>
      <c r="H29" s="121" t="s">
        <v>45</v>
      </c>
      <c r="I29" s="127"/>
      <c r="J29" s="127"/>
      <c r="K29" s="120" t="s">
        <v>45</v>
      </c>
      <c r="L29" s="125"/>
      <c r="M29" s="109"/>
      <c r="Z29" s="26"/>
      <c r="AA29" s="26"/>
      <c r="AB29" s="26"/>
      <c r="AC29" s="26"/>
    </row>
    <row r="30" spans="1:29" ht="18.75">
      <c r="A30" s="124" t="s">
        <v>59</v>
      </c>
      <c r="B30" s="124"/>
      <c r="C30" s="123"/>
      <c r="D30" s="123"/>
      <c r="E30" s="123"/>
      <c r="F30" s="119"/>
      <c r="G30" s="118"/>
      <c r="H30" s="121" t="s">
        <v>46</v>
      </c>
      <c r="I30" s="119">
        <v>2015</v>
      </c>
      <c r="J30" s="127"/>
      <c r="K30" s="120" t="s">
        <v>46</v>
      </c>
      <c r="L30" s="122" t="s">
        <v>44</v>
      </c>
      <c r="M30" s="109"/>
      <c r="Z30" s="26"/>
      <c r="AA30" s="26"/>
      <c r="AB30" s="26"/>
      <c r="AC30" s="26"/>
    </row>
    <row r="31" spans="1:29" ht="18.75">
      <c r="A31" s="124"/>
      <c r="B31" s="124"/>
      <c r="C31" s="123">
        <v>2015</v>
      </c>
      <c r="D31" s="123">
        <v>2014</v>
      </c>
      <c r="E31" s="182"/>
      <c r="F31" s="123" t="s">
        <v>47</v>
      </c>
      <c r="G31" s="122" t="s">
        <v>44</v>
      </c>
      <c r="H31" s="121" t="s">
        <v>58</v>
      </c>
      <c r="I31" s="123" t="s">
        <v>48</v>
      </c>
      <c r="J31" s="116"/>
      <c r="K31" s="120" t="s">
        <v>57</v>
      </c>
      <c r="L31" s="122" t="s">
        <v>48</v>
      </c>
      <c r="M31" s="109"/>
      <c r="Z31" s="26"/>
      <c r="AA31" s="26"/>
      <c r="AB31" s="26"/>
      <c r="AC31" s="26"/>
    </row>
    <row r="32" spans="1:29" ht="18.75">
      <c r="A32" s="124"/>
      <c r="B32" s="124"/>
      <c r="C32" s="119"/>
      <c r="D32" s="119"/>
      <c r="E32" s="182"/>
      <c r="F32" s="119"/>
      <c r="G32" s="118"/>
      <c r="H32" s="115"/>
      <c r="I32" s="182"/>
      <c r="J32" s="116"/>
      <c r="K32" s="114"/>
      <c r="L32" s="113"/>
      <c r="M32" s="109"/>
      <c r="Z32" s="26"/>
      <c r="AA32" s="26"/>
      <c r="AB32" s="26"/>
      <c r="AC32" s="26"/>
    </row>
    <row r="33" spans="1:29" ht="18.75">
      <c r="A33" s="182" t="s">
        <v>108</v>
      </c>
      <c r="B33" s="182"/>
      <c r="C33" s="110">
        <v>12273</v>
      </c>
      <c r="D33" s="110">
        <v>11621</v>
      </c>
      <c r="E33" s="112"/>
      <c r="F33" s="428">
        <v>652</v>
      </c>
      <c r="G33" s="277">
        <v>0.06</v>
      </c>
      <c r="H33" s="456">
        <v>-887</v>
      </c>
      <c r="I33" s="110">
        <v>13160</v>
      </c>
      <c r="J33" s="127"/>
      <c r="K33" s="263">
        <v>-0.07</v>
      </c>
      <c r="L33" s="263">
        <v>0.13</v>
      </c>
      <c r="M33" s="109"/>
      <c r="Z33" s="26"/>
      <c r="AA33" s="26"/>
      <c r="AB33" s="26"/>
      <c r="AC33" s="26"/>
    </row>
    <row r="34" spans="1:29" ht="18.75">
      <c r="A34" s="191" t="s">
        <v>75</v>
      </c>
      <c r="B34" s="182"/>
      <c r="C34" s="360">
        <v>9316</v>
      </c>
      <c r="D34" s="360">
        <v>8655</v>
      </c>
      <c r="E34" s="108"/>
      <c r="F34" s="280">
        <v>661</v>
      </c>
      <c r="G34" s="277">
        <v>0.08</v>
      </c>
      <c r="H34" s="279" t="s">
        <v>40</v>
      </c>
      <c r="I34" s="264" t="s">
        <v>40</v>
      </c>
      <c r="J34" s="127"/>
      <c r="K34" s="265" t="s">
        <v>40</v>
      </c>
      <c r="L34" s="265" t="s">
        <v>40</v>
      </c>
      <c r="M34" s="109"/>
      <c r="Z34" s="26"/>
      <c r="AA34" s="26"/>
      <c r="AB34" s="26"/>
      <c r="AC34" s="26"/>
    </row>
    <row r="35" spans="1:29" ht="21.75">
      <c r="A35" s="107" t="s">
        <v>171</v>
      </c>
      <c r="B35" s="182"/>
      <c r="C35" s="360">
        <v>9390</v>
      </c>
      <c r="D35" s="360">
        <v>8775</v>
      </c>
      <c r="E35" s="108"/>
      <c r="F35" s="280">
        <v>615</v>
      </c>
      <c r="G35" s="277">
        <v>0.07</v>
      </c>
      <c r="H35" s="279" t="s">
        <v>40</v>
      </c>
      <c r="I35" s="264" t="s">
        <v>40</v>
      </c>
      <c r="J35" s="127"/>
      <c r="K35" s="265" t="s">
        <v>40</v>
      </c>
      <c r="L35" s="265" t="s">
        <v>40</v>
      </c>
      <c r="M35" s="109"/>
      <c r="Z35" s="26"/>
      <c r="AA35" s="26"/>
      <c r="AB35" s="26"/>
      <c r="AC35" s="26"/>
    </row>
    <row r="36" spans="1:13" ht="18.75">
      <c r="A36" s="191" t="s">
        <v>113</v>
      </c>
      <c r="B36" s="182"/>
      <c r="C36" s="361">
        <v>0.765</v>
      </c>
      <c r="D36" s="361">
        <v>0.755</v>
      </c>
      <c r="E36" s="112"/>
      <c r="F36" s="280"/>
      <c r="G36" s="106"/>
      <c r="H36" s="278"/>
      <c r="I36" s="110"/>
      <c r="J36" s="127"/>
      <c r="K36" s="104"/>
      <c r="L36" s="104"/>
      <c r="M36" s="109"/>
    </row>
    <row r="37" spans="1:13" ht="18.75">
      <c r="A37" s="191"/>
      <c r="B37" s="182"/>
      <c r="C37" s="362"/>
      <c r="D37" s="362"/>
      <c r="E37" s="112"/>
      <c r="F37" s="280"/>
      <c r="G37" s="106"/>
      <c r="H37" s="278"/>
      <c r="I37" s="110"/>
      <c r="J37" s="127"/>
      <c r="K37" s="104"/>
      <c r="L37" s="104"/>
      <c r="M37" s="109"/>
    </row>
    <row r="38" spans="1:13" ht="18.75">
      <c r="A38" s="191" t="s">
        <v>36</v>
      </c>
      <c r="B38" s="191"/>
      <c r="C38" s="207">
        <v>2845</v>
      </c>
      <c r="D38" s="207">
        <v>2937</v>
      </c>
      <c r="E38" s="111"/>
      <c r="F38" s="280">
        <v>-92</v>
      </c>
      <c r="G38" s="277">
        <v>-0.03</v>
      </c>
      <c r="H38" s="280">
        <v>196</v>
      </c>
      <c r="I38" s="280">
        <v>3041</v>
      </c>
      <c r="J38" s="127"/>
      <c r="K38" s="263">
        <v>0.07</v>
      </c>
      <c r="L38" s="263">
        <v>0.04</v>
      </c>
      <c r="M38" s="109"/>
    </row>
    <row r="39" spans="1:13" ht="21.75">
      <c r="A39" s="107" t="s">
        <v>172</v>
      </c>
      <c r="B39" s="191"/>
      <c r="C39" s="207">
        <v>2839</v>
      </c>
      <c r="D39" s="207">
        <v>2833</v>
      </c>
      <c r="E39" s="111"/>
      <c r="F39" s="280">
        <v>6</v>
      </c>
      <c r="G39" s="277">
        <v>0</v>
      </c>
      <c r="H39" s="280">
        <v>196</v>
      </c>
      <c r="I39" s="280">
        <v>3035</v>
      </c>
      <c r="J39" s="127"/>
      <c r="K39" s="263">
        <v>0.07</v>
      </c>
      <c r="L39" s="263">
        <v>0.07</v>
      </c>
      <c r="M39" s="109"/>
    </row>
    <row r="40" spans="1:13" ht="18.75">
      <c r="A40" s="191"/>
      <c r="B40" s="191"/>
      <c r="C40" s="207"/>
      <c r="D40" s="207"/>
      <c r="E40" s="111"/>
      <c r="F40" s="280"/>
      <c r="G40" s="106"/>
      <c r="H40" s="280"/>
      <c r="I40" s="280"/>
      <c r="J40" s="127"/>
      <c r="K40" s="104"/>
      <c r="L40" s="104"/>
      <c r="M40" s="109"/>
    </row>
    <row r="41" spans="1:13" ht="18.75">
      <c r="A41" s="191" t="s">
        <v>34</v>
      </c>
      <c r="B41" s="191"/>
      <c r="C41" s="207">
        <v>495</v>
      </c>
      <c r="D41" s="207">
        <v>521</v>
      </c>
      <c r="E41" s="102"/>
      <c r="F41" s="280">
        <v>-26</v>
      </c>
      <c r="G41" s="277">
        <v>-0.05</v>
      </c>
      <c r="H41" s="280">
        <v>30</v>
      </c>
      <c r="I41" s="280">
        <v>525</v>
      </c>
      <c r="J41" s="127"/>
      <c r="K41" s="263">
        <v>0.060000000000000005</v>
      </c>
      <c r="L41" s="263">
        <v>0.01</v>
      </c>
      <c r="M41" s="109"/>
    </row>
    <row r="42" spans="1:13" ht="18.75">
      <c r="A42" s="191"/>
      <c r="B42" s="191"/>
      <c r="C42" s="102"/>
      <c r="D42" s="102"/>
      <c r="E42" s="102"/>
      <c r="F42" s="280"/>
      <c r="G42" s="106"/>
      <c r="H42" s="280"/>
      <c r="I42" s="280"/>
      <c r="J42" s="127"/>
      <c r="K42" s="266"/>
      <c r="L42" s="266"/>
      <c r="M42" s="109"/>
    </row>
    <row r="43" spans="1:13" ht="18.75">
      <c r="A43" s="191" t="s">
        <v>114</v>
      </c>
      <c r="B43" s="191"/>
      <c r="C43" s="361">
        <v>0.272</v>
      </c>
      <c r="D43" s="361">
        <v>0.289</v>
      </c>
      <c r="E43" s="102"/>
      <c r="F43" s="280"/>
      <c r="G43" s="106"/>
      <c r="H43" s="280"/>
      <c r="I43" s="280"/>
      <c r="J43" s="127"/>
      <c r="K43" s="266"/>
      <c r="L43" s="266"/>
      <c r="M43" s="109"/>
    </row>
    <row r="44" spans="1:13" ht="18.75">
      <c r="A44" s="191"/>
      <c r="B44" s="191"/>
      <c r="C44" s="102"/>
      <c r="D44" s="102"/>
      <c r="E44" s="102"/>
      <c r="F44" s="280"/>
      <c r="G44" s="106"/>
      <c r="H44" s="280"/>
      <c r="I44" s="280"/>
      <c r="J44" s="127"/>
      <c r="K44" s="266"/>
      <c r="L44" s="266"/>
      <c r="M44" s="109"/>
    </row>
    <row r="45" spans="1:13" ht="18.75">
      <c r="A45" s="191" t="s">
        <v>23</v>
      </c>
      <c r="B45" s="191"/>
      <c r="C45" s="207">
        <v>4004</v>
      </c>
      <c r="D45" s="207">
        <v>3345</v>
      </c>
      <c r="E45" s="102"/>
      <c r="F45" s="280">
        <v>659</v>
      </c>
      <c r="G45" s="277">
        <v>0.2</v>
      </c>
      <c r="H45" s="280">
        <v>67</v>
      </c>
      <c r="I45" s="280">
        <v>4071</v>
      </c>
      <c r="J45" s="127"/>
      <c r="K45" s="263">
        <v>0.01999999999999999</v>
      </c>
      <c r="L45" s="263">
        <v>0.22</v>
      </c>
      <c r="M45" s="109"/>
    </row>
    <row r="46" spans="1:13" ht="21.75">
      <c r="A46" s="107" t="s">
        <v>173</v>
      </c>
      <c r="B46" s="101"/>
      <c r="C46" s="207">
        <v>2862</v>
      </c>
      <c r="D46" s="207">
        <v>2774</v>
      </c>
      <c r="E46" s="102"/>
      <c r="F46" s="280">
        <v>88</v>
      </c>
      <c r="G46" s="277">
        <v>0.03</v>
      </c>
      <c r="H46" s="280">
        <v>67</v>
      </c>
      <c r="I46" s="280">
        <v>2929</v>
      </c>
      <c r="J46" s="102"/>
      <c r="K46" s="263">
        <v>0.03</v>
      </c>
      <c r="L46" s="263">
        <v>0.06</v>
      </c>
      <c r="M46" s="109"/>
    </row>
    <row r="47" spans="1:13" ht="18.75">
      <c r="A47" s="107"/>
      <c r="B47" s="101"/>
      <c r="C47" s="102"/>
      <c r="D47" s="102"/>
      <c r="E47" s="102"/>
      <c r="F47" s="111"/>
      <c r="G47" s="106"/>
      <c r="H47" s="105"/>
      <c r="I47" s="111"/>
      <c r="J47" s="102"/>
      <c r="K47" s="104"/>
      <c r="L47" s="103"/>
      <c r="M47" s="109"/>
    </row>
    <row r="48" spans="1:13" ht="18.75">
      <c r="A48" s="107" t="s">
        <v>115</v>
      </c>
      <c r="B48" s="101"/>
      <c r="C48" s="363">
        <v>0.233</v>
      </c>
      <c r="D48" s="363">
        <v>0.239</v>
      </c>
      <c r="E48" s="102"/>
      <c r="F48" s="111"/>
      <c r="G48" s="106"/>
      <c r="H48" s="105"/>
      <c r="I48" s="100"/>
      <c r="J48" s="102"/>
      <c r="K48" s="99"/>
      <c r="L48" s="103"/>
      <c r="M48" s="109"/>
    </row>
    <row r="49" spans="1:13" ht="18.75">
      <c r="A49" s="101"/>
      <c r="B49" s="101"/>
      <c r="C49" s="102"/>
      <c r="D49" s="102"/>
      <c r="E49" s="102"/>
      <c r="F49" s="111"/>
      <c r="G49" s="106"/>
      <c r="H49" s="105"/>
      <c r="I49" s="100"/>
      <c r="J49" s="102"/>
      <c r="K49" s="99"/>
      <c r="L49" s="103"/>
      <c r="M49" s="109"/>
    </row>
    <row r="50" spans="1:13" ht="18.75">
      <c r="A50" s="8"/>
      <c r="B50" s="127"/>
      <c r="C50" s="127"/>
      <c r="D50" s="127"/>
      <c r="E50" s="127"/>
      <c r="F50" s="127"/>
      <c r="G50" s="125"/>
      <c r="H50" s="127"/>
      <c r="I50" s="127"/>
      <c r="J50" s="127"/>
      <c r="K50" s="125"/>
      <c r="L50" s="125"/>
      <c r="M50" s="127"/>
    </row>
    <row r="51" spans="1:13" ht="18.75">
      <c r="A51" s="8"/>
      <c r="B51" s="127"/>
      <c r="C51" s="127"/>
      <c r="D51" s="127"/>
      <c r="E51" s="127"/>
      <c r="F51" s="127"/>
      <c r="G51" s="125"/>
      <c r="H51" s="127"/>
      <c r="I51" s="127"/>
      <c r="J51" s="127"/>
      <c r="K51" s="125"/>
      <c r="L51" s="125"/>
      <c r="M51" s="127"/>
    </row>
    <row r="52" spans="1:15" ht="18.75">
      <c r="A52" s="107" t="s">
        <v>187</v>
      </c>
      <c r="B52" s="107"/>
      <c r="C52" s="98"/>
      <c r="D52" s="107"/>
      <c r="E52" s="107"/>
      <c r="F52" s="107"/>
      <c r="G52" s="97"/>
      <c r="H52" s="96"/>
      <c r="I52" s="95"/>
      <c r="J52" s="95"/>
      <c r="K52" s="94"/>
      <c r="L52" s="93"/>
      <c r="M52" s="92"/>
      <c r="N52" s="28"/>
      <c r="O52" s="28"/>
    </row>
    <row r="53" spans="1:15" ht="18.75">
      <c r="A53" s="107"/>
      <c r="B53" s="107"/>
      <c r="C53" s="98"/>
      <c r="D53" s="107"/>
      <c r="E53" s="107"/>
      <c r="F53" s="107"/>
      <c r="G53" s="97"/>
      <c r="H53" s="96"/>
      <c r="I53" s="95"/>
      <c r="J53" s="95"/>
      <c r="K53" s="94"/>
      <c r="L53" s="93"/>
      <c r="M53" s="92"/>
      <c r="N53" s="28"/>
      <c r="O53" s="28"/>
    </row>
    <row r="54" spans="1:15" ht="47.25" customHeight="1">
      <c r="A54" s="523" t="s">
        <v>82</v>
      </c>
      <c r="B54" s="523"/>
      <c r="C54" s="523"/>
      <c r="D54" s="523"/>
      <c r="E54" s="523"/>
      <c r="F54" s="523"/>
      <c r="G54" s="523"/>
      <c r="H54" s="523"/>
      <c r="I54" s="523"/>
      <c r="J54" s="523"/>
      <c r="K54" s="523"/>
      <c r="L54" s="523"/>
      <c r="M54" s="523"/>
      <c r="N54" s="42"/>
      <c r="O54" s="42"/>
    </row>
    <row r="55" spans="1:13" ht="18">
      <c r="A55" s="127"/>
      <c r="B55" s="127"/>
      <c r="C55" s="127"/>
      <c r="D55" s="127"/>
      <c r="E55" s="127"/>
      <c r="F55" s="127"/>
      <c r="G55" s="125"/>
      <c r="H55" s="127"/>
      <c r="I55" s="127"/>
      <c r="J55" s="127"/>
      <c r="K55" s="125"/>
      <c r="L55" s="125"/>
      <c r="M55" s="127"/>
    </row>
  </sheetData>
  <sheetProtection password="CCA0" sheet="1" objects="1" scenarios="1"/>
  <mergeCells count="5">
    <mergeCell ref="A54:M54"/>
    <mergeCell ref="A1:L1"/>
    <mergeCell ref="A2:L2"/>
    <mergeCell ref="A3:L3"/>
    <mergeCell ref="A4:L4"/>
  </mergeCells>
  <printOptions horizontalCentered="1"/>
  <pageMargins left="0.25" right="0.25" top="0.75" bottom="0.25" header="0.25" footer="0.25"/>
  <pageSetup fitToHeight="1" fitToWidth="1" horizontalDpi="600" verticalDpi="600" orientation="landscape" scale="50" r:id="rId1"/>
  <headerFooter alignWithMargins="0">
    <oddHeader>&amp;R&amp;D - &amp;T</oddHeader>
    <oddFooter>&amp;C3</oddFooter>
  </headerFooter>
</worksheet>
</file>

<file path=xl/worksheets/sheet5.xml><?xml version="1.0" encoding="utf-8"?>
<worksheet xmlns="http://schemas.openxmlformats.org/spreadsheetml/2006/main" xmlns:r="http://schemas.openxmlformats.org/officeDocument/2006/relationships">
  <sheetPr codeName="Sheet3">
    <pageSetUpPr fitToPage="1"/>
  </sheetPr>
  <dimension ref="A1:AA41"/>
  <sheetViews>
    <sheetView zoomScale="70" zoomScaleNormal="70" zoomScaleSheetLayoutView="70" workbookViewId="0" topLeftCell="A1">
      <pane xSplit="2" ySplit="4" topLeftCell="C5" activePane="bottomRight" state="frozen"/>
      <selection pane="topLeft" activeCell="A1" sqref="A1:X1"/>
      <selection pane="topRight" activeCell="A1" sqref="A1:X1"/>
      <selection pane="bottomLeft" activeCell="A1" sqref="A1:X1"/>
      <selection pane="bottomRight" activeCell="A1" sqref="A1:Z1"/>
    </sheetView>
  </sheetViews>
  <sheetFormatPr defaultColWidth="9.140625" defaultRowHeight="12.75"/>
  <cols>
    <col min="1" max="1" width="5.00390625" style="191" customWidth="1"/>
    <col min="2" max="2" width="38.57421875" style="26" customWidth="1"/>
    <col min="3" max="3" width="10.8515625" style="26" bestFit="1" customWidth="1"/>
    <col min="4" max="4" width="11.28125" style="26" bestFit="1" customWidth="1"/>
    <col min="5" max="5" width="12.00390625" style="26" bestFit="1" customWidth="1"/>
    <col min="6" max="6" width="11.28125" style="26" bestFit="1" customWidth="1"/>
    <col min="7" max="7" width="12.7109375" style="26" bestFit="1" customWidth="1"/>
    <col min="8" max="8" width="11.00390625" style="26" bestFit="1" customWidth="1"/>
    <col min="9" max="9" width="12.28125" style="26" customWidth="1"/>
    <col min="10" max="10" width="11.28125" style="26" bestFit="1" customWidth="1"/>
    <col min="11" max="11" width="11.00390625" style="26" bestFit="1" customWidth="1"/>
    <col min="12" max="12" width="12.28125" style="26" customWidth="1"/>
    <col min="13" max="13" width="12.140625" style="26" customWidth="1"/>
    <col min="14" max="14" width="12.28125" style="26" customWidth="1"/>
    <col min="15" max="15" width="9.8515625" style="26" customWidth="1"/>
    <col min="16" max="16" width="13.7109375" style="26" customWidth="1"/>
    <col min="17" max="17" width="15.140625" style="190" customWidth="1"/>
    <col min="18" max="18" width="17.7109375" style="190" customWidth="1"/>
    <col min="19" max="19" width="14.421875" style="190" customWidth="1"/>
    <col min="20" max="20" width="17.7109375" style="190" customWidth="1"/>
    <col min="21" max="21" width="12.00390625" style="267" customWidth="1"/>
    <col min="22" max="22" width="13.00390625" style="267" customWidth="1"/>
    <col min="23" max="23" width="17.8515625" style="190" bestFit="1" customWidth="1"/>
    <col min="24" max="24" width="21.140625" style="190" bestFit="1" customWidth="1"/>
    <col min="25" max="25" width="14.421875" style="190" bestFit="1" customWidth="1"/>
    <col min="26" max="26" width="17.7109375" style="190" bestFit="1" customWidth="1"/>
    <col min="27" max="16384" width="9.140625" style="26" customWidth="1"/>
  </cols>
  <sheetData>
    <row r="1" spans="1:26" ht="18.75">
      <c r="A1" s="516" t="s">
        <v>0</v>
      </c>
      <c r="B1" s="516"/>
      <c r="C1" s="516"/>
      <c r="D1" s="516"/>
      <c r="E1" s="516"/>
      <c r="F1" s="516"/>
      <c r="G1" s="516"/>
      <c r="H1" s="516"/>
      <c r="I1" s="516"/>
      <c r="J1" s="516"/>
      <c r="K1" s="516"/>
      <c r="L1" s="516"/>
      <c r="M1" s="516"/>
      <c r="N1" s="516"/>
      <c r="O1" s="516"/>
      <c r="P1" s="516"/>
      <c r="Q1" s="516"/>
      <c r="R1" s="516"/>
      <c r="S1" s="516"/>
      <c r="T1" s="516"/>
      <c r="U1" s="516"/>
      <c r="V1" s="516"/>
      <c r="W1" s="516"/>
      <c r="X1" s="516"/>
      <c r="Y1" s="516"/>
      <c r="Z1" s="516"/>
    </row>
    <row r="2" spans="1:26" ht="18.75">
      <c r="A2" s="516" t="s">
        <v>121</v>
      </c>
      <c r="B2" s="516"/>
      <c r="C2" s="516"/>
      <c r="D2" s="516"/>
      <c r="E2" s="516"/>
      <c r="F2" s="516"/>
      <c r="G2" s="516"/>
      <c r="H2" s="516"/>
      <c r="I2" s="516"/>
      <c r="J2" s="516"/>
      <c r="K2" s="516"/>
      <c r="L2" s="516"/>
      <c r="M2" s="516"/>
      <c r="N2" s="516"/>
      <c r="O2" s="516"/>
      <c r="P2" s="516"/>
      <c r="Q2" s="516"/>
      <c r="R2" s="516"/>
      <c r="S2" s="516"/>
      <c r="T2" s="516"/>
      <c r="U2" s="516"/>
      <c r="V2" s="516"/>
      <c r="W2" s="516"/>
      <c r="X2" s="516"/>
      <c r="Y2" s="516"/>
      <c r="Z2" s="516"/>
    </row>
    <row r="3" spans="1:26" ht="18.75">
      <c r="A3" s="516" t="s">
        <v>116</v>
      </c>
      <c r="B3" s="516"/>
      <c r="C3" s="516"/>
      <c r="D3" s="516"/>
      <c r="E3" s="516"/>
      <c r="F3" s="516"/>
      <c r="G3" s="516"/>
      <c r="H3" s="516"/>
      <c r="I3" s="516"/>
      <c r="J3" s="516"/>
      <c r="K3" s="516"/>
      <c r="L3" s="516"/>
      <c r="M3" s="516"/>
      <c r="N3" s="516"/>
      <c r="O3" s="516"/>
      <c r="P3" s="516"/>
      <c r="Q3" s="516"/>
      <c r="R3" s="516"/>
      <c r="S3" s="516"/>
      <c r="T3" s="516"/>
      <c r="U3" s="516"/>
      <c r="V3" s="516"/>
      <c r="W3" s="516"/>
      <c r="X3" s="516"/>
      <c r="Y3" s="516"/>
      <c r="Z3" s="516"/>
    </row>
    <row r="4" spans="1:26" ht="18.75">
      <c r="A4" s="516" t="s">
        <v>105</v>
      </c>
      <c r="B4" s="516"/>
      <c r="C4" s="516"/>
      <c r="D4" s="516"/>
      <c r="E4" s="516"/>
      <c r="F4" s="516"/>
      <c r="G4" s="516"/>
      <c r="H4" s="516"/>
      <c r="I4" s="516"/>
      <c r="J4" s="516"/>
      <c r="K4" s="516"/>
      <c r="L4" s="516"/>
      <c r="M4" s="516"/>
      <c r="N4" s="516"/>
      <c r="O4" s="516"/>
      <c r="P4" s="516"/>
      <c r="Q4" s="516"/>
      <c r="R4" s="516"/>
      <c r="S4" s="516"/>
      <c r="T4" s="516"/>
      <c r="U4" s="516"/>
      <c r="V4" s="516"/>
      <c r="W4" s="516"/>
      <c r="X4" s="516"/>
      <c r="Y4" s="516"/>
      <c r="Z4" s="516"/>
    </row>
    <row r="5" spans="2:26" ht="18.75">
      <c r="B5" s="191"/>
      <c r="C5" s="180"/>
      <c r="J5" s="180"/>
      <c r="L5" s="176"/>
      <c r="M5" s="77"/>
      <c r="Q5" s="193"/>
      <c r="R5" s="193"/>
      <c r="S5" s="529"/>
      <c r="T5" s="529"/>
      <c r="U5" s="268"/>
      <c r="V5" s="268"/>
      <c r="W5" s="193"/>
      <c r="X5" s="193"/>
      <c r="Z5" s="194"/>
    </row>
    <row r="6" spans="2:26" ht="18.75">
      <c r="B6" s="191"/>
      <c r="C6" s="513">
        <v>2014</v>
      </c>
      <c r="D6" s="514"/>
      <c r="E6" s="514"/>
      <c r="F6" s="514"/>
      <c r="G6" s="514"/>
      <c r="H6" s="514"/>
      <c r="I6" s="515"/>
      <c r="J6" s="513">
        <v>2015</v>
      </c>
      <c r="K6" s="514"/>
      <c r="L6" s="514"/>
      <c r="M6" s="514"/>
      <c r="N6" s="514"/>
      <c r="O6" s="514"/>
      <c r="P6" s="515"/>
      <c r="Q6" s="525" t="s">
        <v>47</v>
      </c>
      <c r="R6" s="526"/>
      <c r="S6" s="525" t="s">
        <v>14</v>
      </c>
      <c r="T6" s="526"/>
      <c r="U6" s="525" t="s">
        <v>107</v>
      </c>
      <c r="V6" s="527"/>
      <c r="W6" s="527"/>
      <c r="X6" s="526"/>
      <c r="Y6" s="527" t="s">
        <v>43</v>
      </c>
      <c r="Z6" s="526"/>
    </row>
    <row r="7" spans="3:26" ht="18.75">
      <c r="C7" s="189" t="s">
        <v>15</v>
      </c>
      <c r="D7" s="189" t="s">
        <v>16</v>
      </c>
      <c r="E7" s="189" t="s">
        <v>17</v>
      </c>
      <c r="F7" s="144" t="s">
        <v>18</v>
      </c>
      <c r="G7" s="144" t="s">
        <v>19</v>
      </c>
      <c r="H7" s="189" t="s">
        <v>20</v>
      </c>
      <c r="I7" s="189" t="s">
        <v>21</v>
      </c>
      <c r="J7" s="189" t="s">
        <v>15</v>
      </c>
      <c r="K7" s="189" t="s">
        <v>16</v>
      </c>
      <c r="L7" s="189" t="s">
        <v>17</v>
      </c>
      <c r="M7" s="144" t="s">
        <v>18</v>
      </c>
      <c r="N7" s="144" t="s">
        <v>19</v>
      </c>
      <c r="O7" s="189" t="s">
        <v>20</v>
      </c>
      <c r="P7" s="189" t="s">
        <v>21</v>
      </c>
      <c r="Q7" s="188" t="s">
        <v>30</v>
      </c>
      <c r="R7" s="187" t="s">
        <v>31</v>
      </c>
      <c r="S7" s="188" t="s">
        <v>30</v>
      </c>
      <c r="T7" s="187" t="s">
        <v>31</v>
      </c>
      <c r="U7" s="188" t="s">
        <v>250</v>
      </c>
      <c r="V7" s="187" t="s">
        <v>251</v>
      </c>
      <c r="W7" s="188" t="s">
        <v>188</v>
      </c>
      <c r="X7" s="187" t="s">
        <v>189</v>
      </c>
      <c r="Y7" s="188" t="s">
        <v>30</v>
      </c>
      <c r="Z7" s="187" t="s">
        <v>31</v>
      </c>
    </row>
    <row r="8" spans="3:26" ht="18.75">
      <c r="C8" s="172"/>
      <c r="D8" s="172"/>
      <c r="E8" s="172"/>
      <c r="F8" s="173"/>
      <c r="G8" s="173"/>
      <c r="H8" s="172"/>
      <c r="I8" s="172"/>
      <c r="J8" s="172"/>
      <c r="K8" s="172"/>
      <c r="L8" s="172"/>
      <c r="M8" s="173"/>
      <c r="N8" s="173"/>
      <c r="O8" s="172"/>
      <c r="P8" s="172"/>
      <c r="Q8" s="195"/>
      <c r="R8" s="196"/>
      <c r="S8" s="197"/>
      <c r="T8" s="181"/>
      <c r="U8" s="269"/>
      <c r="V8" s="270"/>
      <c r="W8" s="199"/>
      <c r="X8" s="200"/>
      <c r="Y8" s="201"/>
      <c r="Z8" s="202"/>
    </row>
    <row r="9" spans="1:27" ht="18.75">
      <c r="A9" s="191" t="s">
        <v>55</v>
      </c>
      <c r="C9" s="185">
        <v>3811</v>
      </c>
      <c r="D9" s="185">
        <v>3889</v>
      </c>
      <c r="E9" s="185">
        <v>7700</v>
      </c>
      <c r="F9" s="186">
        <v>3921</v>
      </c>
      <c r="G9" s="186">
        <v>11621</v>
      </c>
      <c r="H9" s="185">
        <v>4258</v>
      </c>
      <c r="I9" s="185">
        <v>15879</v>
      </c>
      <c r="J9" s="185">
        <v>4041</v>
      </c>
      <c r="K9" s="185">
        <v>4163</v>
      </c>
      <c r="L9" s="185">
        <v>8204</v>
      </c>
      <c r="M9" s="186">
        <v>4069</v>
      </c>
      <c r="N9" s="186">
        <v>12273</v>
      </c>
      <c r="O9" s="185"/>
      <c r="P9" s="185"/>
      <c r="Q9" s="281">
        <v>148</v>
      </c>
      <c r="R9" s="282">
        <v>652</v>
      </c>
      <c r="S9" s="409">
        <v>0.037745473093598575</v>
      </c>
      <c r="T9" s="284">
        <v>0.056105326563979006</v>
      </c>
      <c r="U9" s="281">
        <v>4359</v>
      </c>
      <c r="V9" s="282">
        <v>13160</v>
      </c>
      <c r="W9" s="289">
        <v>0.1117061973986228</v>
      </c>
      <c r="X9" s="290">
        <v>0.1324326650030118</v>
      </c>
      <c r="Y9" s="289">
        <v>-0.07</v>
      </c>
      <c r="Z9" s="290">
        <v>-0.07</v>
      </c>
      <c r="AA9" s="465"/>
    </row>
    <row r="10" spans="2:27" ht="18.75">
      <c r="B10" s="191"/>
      <c r="C10" s="167"/>
      <c r="D10" s="167"/>
      <c r="E10" s="167"/>
      <c r="F10" s="166"/>
      <c r="G10" s="166"/>
      <c r="H10" s="167"/>
      <c r="I10" s="167"/>
      <c r="J10" s="167"/>
      <c r="K10" s="167"/>
      <c r="L10" s="167"/>
      <c r="M10" s="166"/>
      <c r="N10" s="166"/>
      <c r="O10" s="167"/>
      <c r="P10" s="167"/>
      <c r="Q10" s="285"/>
      <c r="R10" s="286"/>
      <c r="S10" s="283"/>
      <c r="T10" s="284"/>
      <c r="U10" s="355"/>
      <c r="V10" s="356"/>
      <c r="W10" s="293"/>
      <c r="X10" s="294"/>
      <c r="Y10" s="366"/>
      <c r="Z10" s="367"/>
      <c r="AA10" s="465"/>
    </row>
    <row r="11" spans="1:27" s="415" customFormat="1" ht="21.75">
      <c r="A11" s="191" t="s">
        <v>242</v>
      </c>
      <c r="B11" s="26"/>
      <c r="C11" s="192"/>
      <c r="D11" s="192"/>
      <c r="E11" s="192"/>
      <c r="F11" s="184"/>
      <c r="G11" s="184"/>
      <c r="H11" s="328"/>
      <c r="I11" s="328"/>
      <c r="J11" s="192"/>
      <c r="K11" s="192"/>
      <c r="L11" s="192"/>
      <c r="M11" s="184"/>
      <c r="N11" s="184"/>
      <c r="O11" s="192"/>
      <c r="P11" s="192"/>
      <c r="Q11" s="345"/>
      <c r="R11" s="346"/>
      <c r="S11" s="283"/>
      <c r="T11" s="284"/>
      <c r="U11" s="355"/>
      <c r="V11" s="356"/>
      <c r="W11" s="289"/>
      <c r="X11" s="352"/>
      <c r="Y11" s="289"/>
      <c r="Z11" s="290"/>
      <c r="AA11" s="465"/>
    </row>
    <row r="12" spans="2:27" ht="18.75">
      <c r="B12" s="8" t="s">
        <v>13</v>
      </c>
      <c r="C12" s="192">
        <v>406</v>
      </c>
      <c r="D12" s="192">
        <v>369</v>
      </c>
      <c r="E12" s="192">
        <v>775</v>
      </c>
      <c r="F12" s="184">
        <v>325</v>
      </c>
      <c r="G12" s="184">
        <v>1100</v>
      </c>
      <c r="H12" s="328">
        <v>341</v>
      </c>
      <c r="I12" s="328">
        <v>1441</v>
      </c>
      <c r="J12" s="192">
        <v>340</v>
      </c>
      <c r="K12" s="192">
        <v>343</v>
      </c>
      <c r="L12" s="192">
        <v>683</v>
      </c>
      <c r="M12" s="184">
        <v>320</v>
      </c>
      <c r="N12" s="184">
        <v>1003</v>
      </c>
      <c r="O12" s="192"/>
      <c r="P12" s="192"/>
      <c r="Q12" s="345">
        <v>-5</v>
      </c>
      <c r="R12" s="346">
        <v>-97</v>
      </c>
      <c r="S12" s="283">
        <v>-0.015384615384615385</v>
      </c>
      <c r="T12" s="284">
        <v>-0.08818181818181818</v>
      </c>
      <c r="U12" s="355">
        <v>351</v>
      </c>
      <c r="V12" s="356">
        <v>1087</v>
      </c>
      <c r="W12" s="289">
        <v>0.08</v>
      </c>
      <c r="X12" s="352">
        <v>-0.011818181818181818</v>
      </c>
      <c r="Y12" s="289">
        <v>-0.1</v>
      </c>
      <c r="Z12" s="290">
        <v>-0.08</v>
      </c>
      <c r="AA12" s="465"/>
    </row>
    <row r="13" spans="2:27" ht="22.5">
      <c r="B13" s="8" t="s">
        <v>237</v>
      </c>
      <c r="C13" s="328">
        <v>0</v>
      </c>
      <c r="D13" s="328">
        <v>0</v>
      </c>
      <c r="E13" s="328">
        <v>0</v>
      </c>
      <c r="F13" s="329">
        <v>49</v>
      </c>
      <c r="G13" s="329">
        <v>49</v>
      </c>
      <c r="H13" s="328">
        <v>207</v>
      </c>
      <c r="I13" s="328">
        <v>256</v>
      </c>
      <c r="J13" s="192">
        <v>264</v>
      </c>
      <c r="K13" s="192">
        <v>479</v>
      </c>
      <c r="L13" s="192">
        <v>743</v>
      </c>
      <c r="M13" s="184">
        <v>402</v>
      </c>
      <c r="N13" s="184">
        <v>1145</v>
      </c>
      <c r="O13" s="192"/>
      <c r="P13" s="192"/>
      <c r="Q13" s="345">
        <v>353</v>
      </c>
      <c r="R13" s="346">
        <v>1096</v>
      </c>
      <c r="S13" s="283" t="s">
        <v>101</v>
      </c>
      <c r="T13" s="284" t="s">
        <v>101</v>
      </c>
      <c r="U13" s="355">
        <v>451</v>
      </c>
      <c r="V13" s="356">
        <v>1338</v>
      </c>
      <c r="W13" s="289" t="s">
        <v>101</v>
      </c>
      <c r="X13" s="352" t="s">
        <v>101</v>
      </c>
      <c r="Y13" s="289" t="s">
        <v>40</v>
      </c>
      <c r="Z13" s="290" t="s">
        <v>40</v>
      </c>
      <c r="AA13" s="465"/>
    </row>
    <row r="14" spans="2:27" ht="18.75">
      <c r="B14" s="8" t="s">
        <v>256</v>
      </c>
      <c r="C14" s="192">
        <v>344</v>
      </c>
      <c r="D14" s="192">
        <v>362</v>
      </c>
      <c r="E14" s="192">
        <v>706</v>
      </c>
      <c r="F14" s="184">
        <v>338</v>
      </c>
      <c r="G14" s="184">
        <v>1044</v>
      </c>
      <c r="H14" s="328">
        <v>318</v>
      </c>
      <c r="I14" s="328">
        <v>1362</v>
      </c>
      <c r="J14" s="192">
        <v>294</v>
      </c>
      <c r="K14" s="192">
        <v>303</v>
      </c>
      <c r="L14" s="192">
        <v>597</v>
      </c>
      <c r="M14" s="184">
        <v>270</v>
      </c>
      <c r="N14" s="184">
        <v>867</v>
      </c>
      <c r="O14" s="192"/>
      <c r="P14" s="192"/>
      <c r="Q14" s="345">
        <v>-68</v>
      </c>
      <c r="R14" s="346">
        <v>-177</v>
      </c>
      <c r="S14" s="283">
        <v>-0.20118343195266272</v>
      </c>
      <c r="T14" s="284">
        <v>-0.16954022988505746</v>
      </c>
      <c r="U14" s="355">
        <v>288</v>
      </c>
      <c r="V14" s="356">
        <v>924</v>
      </c>
      <c r="W14" s="289">
        <v>-0.14792899408284024</v>
      </c>
      <c r="X14" s="290">
        <v>-0.11494252873563218</v>
      </c>
      <c r="Y14" s="289">
        <v>-0.05000000000000002</v>
      </c>
      <c r="Z14" s="290">
        <v>-0.06000000000000001</v>
      </c>
      <c r="AA14" s="465"/>
    </row>
    <row r="15" spans="2:27" ht="22.5">
      <c r="B15" s="8" t="s">
        <v>252</v>
      </c>
      <c r="C15" s="192">
        <v>319</v>
      </c>
      <c r="D15" s="192">
        <v>361</v>
      </c>
      <c r="E15" s="192">
        <v>680</v>
      </c>
      <c r="F15" s="184">
        <v>357</v>
      </c>
      <c r="G15" s="184">
        <v>1037</v>
      </c>
      <c r="H15" s="328">
        <v>407</v>
      </c>
      <c r="I15" s="328">
        <v>1444</v>
      </c>
      <c r="J15" s="192">
        <v>290</v>
      </c>
      <c r="K15" s="192">
        <v>317</v>
      </c>
      <c r="L15" s="192">
        <v>607</v>
      </c>
      <c r="M15" s="184">
        <v>333</v>
      </c>
      <c r="N15" s="184">
        <v>940</v>
      </c>
      <c r="O15" s="192"/>
      <c r="P15" s="192"/>
      <c r="Q15" s="345">
        <v>-24</v>
      </c>
      <c r="R15" s="346">
        <v>-97</v>
      </c>
      <c r="S15" s="283">
        <v>-0.06722689075630252</v>
      </c>
      <c r="T15" s="284">
        <v>-0.0935390549662488</v>
      </c>
      <c r="U15" s="355">
        <v>334</v>
      </c>
      <c r="V15" s="356">
        <v>945</v>
      </c>
      <c r="W15" s="289">
        <v>-0.06442577030812324</v>
      </c>
      <c r="X15" s="290">
        <v>-0.08871745419479267</v>
      </c>
      <c r="Y15" s="289">
        <v>-0.010000000000000009</v>
      </c>
      <c r="Z15" s="290">
        <v>0</v>
      </c>
      <c r="AA15" s="465"/>
    </row>
    <row r="16" spans="1:27" s="415" customFormat="1" ht="21.75">
      <c r="A16" s="191" t="s">
        <v>243</v>
      </c>
      <c r="B16" s="8"/>
      <c r="C16" s="192"/>
      <c r="D16" s="192"/>
      <c r="E16" s="192"/>
      <c r="F16" s="184"/>
      <c r="G16" s="184"/>
      <c r="H16" s="328"/>
      <c r="I16" s="328"/>
      <c r="J16" s="192"/>
      <c r="K16" s="192"/>
      <c r="L16" s="192"/>
      <c r="M16" s="184"/>
      <c r="N16" s="184"/>
      <c r="O16" s="192"/>
      <c r="P16" s="192"/>
      <c r="Q16" s="345"/>
      <c r="R16" s="346"/>
      <c r="S16" s="283"/>
      <c r="T16" s="284"/>
      <c r="U16" s="355"/>
      <c r="V16" s="356"/>
      <c r="W16" s="289"/>
      <c r="X16" s="352"/>
      <c r="Y16" s="289"/>
      <c r="Z16" s="290"/>
      <c r="AA16" s="465"/>
    </row>
    <row r="17" spans="2:27" ht="18.75">
      <c r="B17" s="8" t="s">
        <v>5</v>
      </c>
      <c r="C17" s="192">
        <v>169</v>
      </c>
      <c r="D17" s="192">
        <v>186</v>
      </c>
      <c r="E17" s="192">
        <v>355</v>
      </c>
      <c r="F17" s="184">
        <v>187</v>
      </c>
      <c r="G17" s="184">
        <v>542</v>
      </c>
      <c r="H17" s="328">
        <v>181</v>
      </c>
      <c r="I17" s="328">
        <v>723</v>
      </c>
      <c r="J17" s="192">
        <v>165</v>
      </c>
      <c r="K17" s="192">
        <v>169</v>
      </c>
      <c r="L17" s="192">
        <v>334</v>
      </c>
      <c r="M17" s="184">
        <v>167</v>
      </c>
      <c r="N17" s="184">
        <v>501</v>
      </c>
      <c r="O17" s="192"/>
      <c r="P17" s="192"/>
      <c r="Q17" s="345">
        <v>-20</v>
      </c>
      <c r="R17" s="346">
        <v>-41</v>
      </c>
      <c r="S17" s="283">
        <v>-0.10695187165775401</v>
      </c>
      <c r="T17" s="284">
        <v>-0.07564575645756458</v>
      </c>
      <c r="U17" s="355">
        <v>168</v>
      </c>
      <c r="V17" s="356">
        <v>502</v>
      </c>
      <c r="W17" s="289">
        <v>-0.10160427807486631</v>
      </c>
      <c r="X17" s="290">
        <v>-0.07380073800738007</v>
      </c>
      <c r="Y17" s="289">
        <v>-0.009999999999999995</v>
      </c>
      <c r="Z17" s="290">
        <v>-0.009999999999999995</v>
      </c>
      <c r="AA17" s="465"/>
    </row>
    <row r="18" spans="2:27" ht="18.75">
      <c r="B18" s="8" t="s">
        <v>225</v>
      </c>
      <c r="C18" s="328">
        <v>0</v>
      </c>
      <c r="D18" s="328">
        <v>0</v>
      </c>
      <c r="E18" s="328">
        <v>0</v>
      </c>
      <c r="F18" s="184">
        <v>1</v>
      </c>
      <c r="G18" s="184">
        <v>1</v>
      </c>
      <c r="H18" s="328">
        <v>5</v>
      </c>
      <c r="I18" s="328">
        <v>6</v>
      </c>
      <c r="J18" s="192">
        <v>40</v>
      </c>
      <c r="K18" s="192">
        <v>122</v>
      </c>
      <c r="L18" s="192">
        <v>162</v>
      </c>
      <c r="M18" s="184">
        <v>305</v>
      </c>
      <c r="N18" s="184">
        <v>467</v>
      </c>
      <c r="O18" s="192"/>
      <c r="P18" s="192"/>
      <c r="Q18" s="345">
        <v>304</v>
      </c>
      <c r="R18" s="346">
        <v>466</v>
      </c>
      <c r="S18" s="283" t="s">
        <v>101</v>
      </c>
      <c r="T18" s="284" t="s">
        <v>101</v>
      </c>
      <c r="U18" s="355">
        <v>310</v>
      </c>
      <c r="V18" s="356">
        <v>472</v>
      </c>
      <c r="W18" s="289" t="s">
        <v>101</v>
      </c>
      <c r="X18" s="352" t="s">
        <v>101</v>
      </c>
      <c r="Y18" s="289" t="s">
        <v>40</v>
      </c>
      <c r="Z18" s="290" t="s">
        <v>40</v>
      </c>
      <c r="AA18" s="465"/>
    </row>
    <row r="19" spans="2:27" ht="18.75">
      <c r="B19" s="8" t="s">
        <v>38</v>
      </c>
      <c r="C19" s="192">
        <v>342</v>
      </c>
      <c r="D19" s="192">
        <v>368</v>
      </c>
      <c r="E19" s="192">
        <v>710</v>
      </c>
      <c r="F19" s="184">
        <v>385</v>
      </c>
      <c r="G19" s="184">
        <v>1095</v>
      </c>
      <c r="H19" s="330">
        <v>398</v>
      </c>
      <c r="I19" s="330">
        <v>1493</v>
      </c>
      <c r="J19" s="192">
        <v>375</v>
      </c>
      <c r="K19" s="192">
        <v>405</v>
      </c>
      <c r="L19" s="192">
        <v>780</v>
      </c>
      <c r="M19" s="184">
        <v>411</v>
      </c>
      <c r="N19" s="184">
        <v>1191</v>
      </c>
      <c r="O19" s="192"/>
      <c r="P19" s="192"/>
      <c r="Q19" s="345">
        <v>26</v>
      </c>
      <c r="R19" s="346">
        <v>96</v>
      </c>
      <c r="S19" s="283">
        <v>0.06753246753246753</v>
      </c>
      <c r="T19" s="284">
        <v>0.08767123287671233</v>
      </c>
      <c r="U19" s="355">
        <v>447</v>
      </c>
      <c r="V19" s="356">
        <v>1295</v>
      </c>
      <c r="W19" s="289">
        <v>0.16103896103896104</v>
      </c>
      <c r="X19" s="290">
        <v>0.182648401826484</v>
      </c>
      <c r="Y19" s="289">
        <v>-0.09</v>
      </c>
      <c r="Z19" s="290">
        <v>-0.09</v>
      </c>
      <c r="AA19" s="465"/>
    </row>
    <row r="20" spans="2:27" ht="18.75">
      <c r="B20" s="8" t="s">
        <v>67</v>
      </c>
      <c r="C20" s="192">
        <v>271</v>
      </c>
      <c r="D20" s="192">
        <v>321</v>
      </c>
      <c r="E20" s="192">
        <v>592</v>
      </c>
      <c r="F20" s="184">
        <v>350</v>
      </c>
      <c r="G20" s="184">
        <v>942</v>
      </c>
      <c r="H20" s="330">
        <v>366</v>
      </c>
      <c r="I20" s="330">
        <v>1308</v>
      </c>
      <c r="J20" s="192">
        <v>325</v>
      </c>
      <c r="K20" s="192">
        <v>296</v>
      </c>
      <c r="L20" s="192">
        <v>621</v>
      </c>
      <c r="M20" s="184">
        <v>240</v>
      </c>
      <c r="N20" s="184">
        <v>861</v>
      </c>
      <c r="O20" s="192"/>
      <c r="P20" s="192"/>
      <c r="Q20" s="345">
        <v>-110</v>
      </c>
      <c r="R20" s="346">
        <v>-81</v>
      </c>
      <c r="S20" s="283">
        <v>-0.3142857142857143</v>
      </c>
      <c r="T20" s="284">
        <v>-0.08598726114649681</v>
      </c>
      <c r="U20" s="355">
        <v>261</v>
      </c>
      <c r="V20" s="356">
        <v>937</v>
      </c>
      <c r="W20" s="289">
        <v>-0.2542857142857143</v>
      </c>
      <c r="X20" s="290">
        <v>-0.005307855626326964</v>
      </c>
      <c r="Y20" s="289">
        <v>-0.06</v>
      </c>
      <c r="Z20" s="290">
        <v>-0.08</v>
      </c>
      <c r="AA20" s="465"/>
    </row>
    <row r="21" spans="1:27" s="415" customFormat="1" ht="21.75">
      <c r="A21" s="191" t="s">
        <v>244</v>
      </c>
      <c r="B21" s="8"/>
      <c r="C21" s="192"/>
      <c r="D21" s="192"/>
      <c r="E21" s="192"/>
      <c r="F21" s="184"/>
      <c r="G21" s="184"/>
      <c r="H21" s="328"/>
      <c r="I21" s="328"/>
      <c r="J21" s="192"/>
      <c r="K21" s="192"/>
      <c r="L21" s="192"/>
      <c r="M21" s="184"/>
      <c r="N21" s="184"/>
      <c r="O21" s="192"/>
      <c r="P21" s="192"/>
      <c r="Q21" s="345"/>
      <c r="R21" s="346"/>
      <c r="S21" s="283"/>
      <c r="T21" s="284"/>
      <c r="U21" s="355"/>
      <c r="V21" s="356"/>
      <c r="W21" s="289"/>
      <c r="X21" s="352"/>
      <c r="Y21" s="289"/>
      <c r="Z21" s="290"/>
      <c r="AA21" s="465"/>
    </row>
    <row r="22" spans="2:27" ht="22.5">
      <c r="B22" s="8" t="s">
        <v>253</v>
      </c>
      <c r="C22" s="192">
        <v>540</v>
      </c>
      <c r="D22" s="192">
        <v>555</v>
      </c>
      <c r="E22" s="192">
        <v>1095</v>
      </c>
      <c r="F22" s="184">
        <v>449</v>
      </c>
      <c r="G22" s="184">
        <v>1544</v>
      </c>
      <c r="H22" s="328">
        <v>476</v>
      </c>
      <c r="I22" s="328">
        <v>2020</v>
      </c>
      <c r="J22" s="192">
        <v>554</v>
      </c>
      <c r="K22" s="192">
        <v>107</v>
      </c>
      <c r="L22" s="192">
        <v>661</v>
      </c>
      <c r="M22" s="184">
        <v>46</v>
      </c>
      <c r="N22" s="184">
        <v>707</v>
      </c>
      <c r="O22" s="192"/>
      <c r="P22" s="192"/>
      <c r="Q22" s="345">
        <v>-403</v>
      </c>
      <c r="R22" s="346">
        <v>-837</v>
      </c>
      <c r="S22" s="283">
        <v>-0.8975501113585747</v>
      </c>
      <c r="T22" s="284">
        <v>-0.542098445595855</v>
      </c>
      <c r="U22" s="355">
        <v>51</v>
      </c>
      <c r="V22" s="356">
        <v>720</v>
      </c>
      <c r="W22" s="289">
        <v>-0.8864142538975501</v>
      </c>
      <c r="X22" s="290">
        <v>-0.533678756476684</v>
      </c>
      <c r="Y22" s="289">
        <v>-0.010000000000000009</v>
      </c>
      <c r="Z22" s="290">
        <v>-0.010000000000000009</v>
      </c>
      <c r="AA22" s="465"/>
    </row>
    <row r="23" spans="1:27" s="415" customFormat="1" ht="21.75">
      <c r="A23" s="191" t="s">
        <v>245</v>
      </c>
      <c r="B23" s="8"/>
      <c r="C23" s="192"/>
      <c r="D23" s="192"/>
      <c r="E23" s="192"/>
      <c r="F23" s="184"/>
      <c r="G23" s="184"/>
      <c r="H23" s="328"/>
      <c r="I23" s="328"/>
      <c r="J23" s="192"/>
      <c r="K23" s="192"/>
      <c r="L23" s="192"/>
      <c r="M23" s="184"/>
      <c r="N23" s="184"/>
      <c r="O23" s="192"/>
      <c r="P23" s="192"/>
      <c r="Q23" s="345"/>
      <c r="R23" s="346"/>
      <c r="S23" s="283"/>
      <c r="T23" s="284"/>
      <c r="U23" s="355"/>
      <c r="V23" s="356"/>
      <c r="W23" s="289"/>
      <c r="X23" s="352"/>
      <c r="Y23" s="289"/>
      <c r="Z23" s="290"/>
      <c r="AA23" s="465"/>
    </row>
    <row r="24" spans="2:27" ht="22.5">
      <c r="B24" s="8" t="s">
        <v>254</v>
      </c>
      <c r="C24" s="192">
        <v>363</v>
      </c>
      <c r="D24" s="192">
        <v>402</v>
      </c>
      <c r="E24" s="192">
        <v>765</v>
      </c>
      <c r="F24" s="184">
        <v>444</v>
      </c>
      <c r="G24" s="184">
        <v>1209</v>
      </c>
      <c r="H24" s="328">
        <v>443</v>
      </c>
      <c r="I24" s="328">
        <v>1652</v>
      </c>
      <c r="J24" s="192">
        <v>400</v>
      </c>
      <c r="K24" s="192">
        <v>461</v>
      </c>
      <c r="L24" s="192">
        <v>861</v>
      </c>
      <c r="M24" s="184">
        <v>484</v>
      </c>
      <c r="N24" s="184">
        <v>1345</v>
      </c>
      <c r="O24" s="192"/>
      <c r="P24" s="192"/>
      <c r="Q24" s="345">
        <v>40</v>
      </c>
      <c r="R24" s="346">
        <v>136</v>
      </c>
      <c r="S24" s="283">
        <v>0.09009009009009009</v>
      </c>
      <c r="T24" s="284">
        <v>0.11248966087675766</v>
      </c>
      <c r="U24" s="355">
        <v>514</v>
      </c>
      <c r="V24" s="356">
        <v>1428</v>
      </c>
      <c r="W24" s="289">
        <v>0.15765765765765766</v>
      </c>
      <c r="X24" s="290">
        <v>0.18114143920595532</v>
      </c>
      <c r="Y24" s="289">
        <v>-0.07</v>
      </c>
      <c r="Z24" s="290">
        <v>-0.06999999999999999</v>
      </c>
      <c r="AA24" s="465"/>
    </row>
    <row r="25" spans="1:27" s="415" customFormat="1" ht="21.75">
      <c r="A25" s="191" t="s">
        <v>246</v>
      </c>
      <c r="B25" s="6"/>
      <c r="C25" s="192"/>
      <c r="D25" s="192"/>
      <c r="E25" s="192"/>
      <c r="F25" s="184"/>
      <c r="G25" s="184"/>
      <c r="H25" s="328"/>
      <c r="I25" s="328"/>
      <c r="J25" s="192"/>
      <c r="K25" s="192"/>
      <c r="L25" s="192"/>
      <c r="M25" s="184"/>
      <c r="N25" s="184"/>
      <c r="O25" s="192"/>
      <c r="P25" s="192"/>
      <c r="Q25" s="345"/>
      <c r="R25" s="346"/>
      <c r="S25" s="283"/>
      <c r="T25" s="284"/>
      <c r="U25" s="355"/>
      <c r="V25" s="356"/>
      <c r="W25" s="289"/>
      <c r="X25" s="352"/>
      <c r="Y25" s="289"/>
      <c r="Z25" s="290"/>
      <c r="AA25" s="465"/>
    </row>
    <row r="26" spans="2:27" ht="18.75">
      <c r="B26" s="8" t="s">
        <v>66</v>
      </c>
      <c r="C26" s="192">
        <v>106</v>
      </c>
      <c r="D26" s="192">
        <v>171</v>
      </c>
      <c r="E26" s="192">
        <v>277</v>
      </c>
      <c r="F26" s="184">
        <v>216</v>
      </c>
      <c r="G26" s="184">
        <v>493</v>
      </c>
      <c r="H26" s="328">
        <v>281</v>
      </c>
      <c r="I26" s="328">
        <v>774</v>
      </c>
      <c r="J26" s="192">
        <v>355</v>
      </c>
      <c r="K26" s="192">
        <v>437</v>
      </c>
      <c r="L26" s="192">
        <v>792</v>
      </c>
      <c r="M26" s="184">
        <v>466</v>
      </c>
      <c r="N26" s="184">
        <v>1258</v>
      </c>
      <c r="O26" s="192"/>
      <c r="P26" s="424" t="s">
        <v>4</v>
      </c>
      <c r="Q26" s="345">
        <v>250</v>
      </c>
      <c r="R26" s="346">
        <v>765</v>
      </c>
      <c r="S26" s="283" t="s">
        <v>101</v>
      </c>
      <c r="T26" s="284" t="s">
        <v>101</v>
      </c>
      <c r="U26" s="355">
        <v>508</v>
      </c>
      <c r="V26" s="356">
        <v>1368</v>
      </c>
      <c r="W26" s="289" t="s">
        <v>101</v>
      </c>
      <c r="X26" s="290" t="s">
        <v>101</v>
      </c>
      <c r="Y26" s="289" t="s">
        <v>40</v>
      </c>
      <c r="Z26" s="284" t="s">
        <v>40</v>
      </c>
      <c r="AA26" s="465"/>
    </row>
    <row r="27" spans="2:27" ht="18.75">
      <c r="B27" s="8"/>
      <c r="C27" s="192"/>
      <c r="D27" s="192"/>
      <c r="E27" s="192"/>
      <c r="F27" s="184"/>
      <c r="G27" s="184"/>
      <c r="H27" s="328"/>
      <c r="I27" s="328"/>
      <c r="J27" s="192"/>
      <c r="K27" s="192"/>
      <c r="L27" s="192"/>
      <c r="M27" s="184"/>
      <c r="N27" s="184"/>
      <c r="O27" s="192"/>
      <c r="P27" s="192"/>
      <c r="Q27" s="347"/>
      <c r="R27" s="348"/>
      <c r="S27" s="283"/>
      <c r="T27" s="284"/>
      <c r="U27" s="355"/>
      <c r="V27" s="356"/>
      <c r="W27" s="408"/>
      <c r="X27" s="294"/>
      <c r="Y27" s="293"/>
      <c r="Z27" s="294"/>
      <c r="AA27" s="465"/>
    </row>
    <row r="28" spans="1:27" ht="21.75">
      <c r="A28" s="191" t="s">
        <v>255</v>
      </c>
      <c r="B28" s="8"/>
      <c r="C28" s="192">
        <v>951</v>
      </c>
      <c r="D28" s="192">
        <v>794</v>
      </c>
      <c r="E28" s="192">
        <v>1745</v>
      </c>
      <c r="F28" s="184">
        <v>820</v>
      </c>
      <c r="G28" s="184">
        <v>2565</v>
      </c>
      <c r="H28" s="192">
        <v>835</v>
      </c>
      <c r="I28" s="192">
        <v>3400</v>
      </c>
      <c r="J28" s="192">
        <v>639</v>
      </c>
      <c r="K28" s="192">
        <v>724</v>
      </c>
      <c r="L28" s="192">
        <v>1363</v>
      </c>
      <c r="M28" s="184">
        <v>625</v>
      </c>
      <c r="N28" s="184">
        <v>1988</v>
      </c>
      <c r="O28" s="192"/>
      <c r="P28" s="192"/>
      <c r="Q28" s="347">
        <v>-195</v>
      </c>
      <c r="R28" s="348">
        <v>-577</v>
      </c>
      <c r="S28" s="283">
        <v>-0.23780487804878048</v>
      </c>
      <c r="T28" s="284">
        <v>-0.2249512670565302</v>
      </c>
      <c r="U28" s="355">
        <v>676</v>
      </c>
      <c r="V28" s="356">
        <v>2144</v>
      </c>
      <c r="W28" s="408">
        <v>-0.17560975609756097</v>
      </c>
      <c r="X28" s="294">
        <v>-0.16413255360623782</v>
      </c>
      <c r="Y28" s="293">
        <v>-0.06</v>
      </c>
      <c r="Z28" s="294">
        <v>-0.06</v>
      </c>
      <c r="AA28" s="465"/>
    </row>
    <row r="29" spans="1:27" ht="18.75">
      <c r="A29" s="182"/>
      <c r="C29" s="192"/>
      <c r="D29" s="192"/>
      <c r="E29" s="192"/>
      <c r="F29" s="184"/>
      <c r="G29" s="184"/>
      <c r="H29" s="328"/>
      <c r="I29" s="328"/>
      <c r="J29" s="192"/>
      <c r="K29" s="192"/>
      <c r="L29" s="192"/>
      <c r="M29" s="184"/>
      <c r="N29" s="184"/>
      <c r="O29" s="192"/>
      <c r="P29" s="192"/>
      <c r="Q29" s="345"/>
      <c r="R29" s="346"/>
      <c r="S29" s="283"/>
      <c r="T29" s="284"/>
      <c r="U29" s="355"/>
      <c r="V29" s="356"/>
      <c r="W29" s="289"/>
      <c r="X29" s="290"/>
      <c r="Y29" s="289"/>
      <c r="Z29" s="290"/>
      <c r="AA29" s="465"/>
    </row>
    <row r="30" spans="1:27" ht="18.75">
      <c r="A30" s="115" t="s">
        <v>175</v>
      </c>
      <c r="C30" s="382">
        <v>3632</v>
      </c>
      <c r="D30" s="382">
        <v>3862</v>
      </c>
      <c r="E30" s="382">
        <v>7494</v>
      </c>
      <c r="F30" s="343">
        <v>3879</v>
      </c>
      <c r="G30" s="343">
        <v>11373</v>
      </c>
      <c r="H30" s="331">
        <v>4211</v>
      </c>
      <c r="I30" s="331">
        <v>15584</v>
      </c>
      <c r="J30" s="382">
        <v>3987</v>
      </c>
      <c r="K30" s="382">
        <v>4099</v>
      </c>
      <c r="L30" s="382">
        <v>8086</v>
      </c>
      <c r="M30" s="343">
        <v>4016</v>
      </c>
      <c r="N30" s="343">
        <v>12102</v>
      </c>
      <c r="O30" s="382"/>
      <c r="P30" s="382"/>
      <c r="Q30" s="349">
        <v>137</v>
      </c>
      <c r="R30" s="350">
        <v>729</v>
      </c>
      <c r="S30" s="287">
        <v>0.03531838102603764</v>
      </c>
      <c r="T30" s="288">
        <v>0.06409918227380638</v>
      </c>
      <c r="U30" s="357">
        <v>4306</v>
      </c>
      <c r="V30" s="358">
        <v>12989</v>
      </c>
      <c r="W30" s="291">
        <v>0.11007991750451147</v>
      </c>
      <c r="X30" s="292">
        <v>0.1420909170843225</v>
      </c>
      <c r="Y30" s="291">
        <v>-0.07</v>
      </c>
      <c r="Z30" s="292">
        <v>-0.08000000000000002</v>
      </c>
      <c r="AA30" s="465"/>
    </row>
    <row r="31" spans="3:22" ht="18.75">
      <c r="C31" s="203"/>
      <c r="D31" s="203"/>
      <c r="E31" s="203"/>
      <c r="F31" s="203"/>
      <c r="G31" s="203"/>
      <c r="H31" s="203"/>
      <c r="I31" s="203"/>
      <c r="J31" s="203"/>
      <c r="K31" s="203"/>
      <c r="L31" s="203"/>
      <c r="M31" s="180"/>
      <c r="N31" s="180"/>
      <c r="O31" s="203"/>
      <c r="P31" s="203"/>
      <c r="Q31" s="204"/>
      <c r="R31" s="204"/>
      <c r="U31" s="344"/>
      <c r="V31" s="344"/>
    </row>
    <row r="32" spans="1:26" ht="18.75">
      <c r="A32" s="342" t="s">
        <v>101</v>
      </c>
      <c r="B32" s="342" t="s">
        <v>123</v>
      </c>
      <c r="C32" s="101"/>
      <c r="D32" s="101"/>
      <c r="E32" s="101"/>
      <c r="F32" s="441"/>
      <c r="G32" s="441"/>
      <c r="H32" s="441"/>
      <c r="I32" s="441"/>
      <c r="J32" s="441"/>
      <c r="K32" s="441"/>
      <c r="L32" s="441"/>
      <c r="M32" s="441"/>
      <c r="N32" s="441"/>
      <c r="O32" s="441"/>
      <c r="P32" s="441"/>
      <c r="Q32" s="440"/>
      <c r="R32" s="440"/>
      <c r="S32" s="440"/>
      <c r="T32" s="440"/>
      <c r="U32" s="446"/>
      <c r="V32" s="447"/>
      <c r="W32" s="448"/>
      <c r="X32" s="440"/>
      <c r="Y32" s="449"/>
      <c r="Z32" s="448"/>
    </row>
    <row r="33" spans="1:26" s="132" customFormat="1" ht="18.75" customHeight="1">
      <c r="A33" s="450" t="s">
        <v>41</v>
      </c>
      <c r="B33" s="430" t="s">
        <v>181</v>
      </c>
      <c r="C33" s="342"/>
      <c r="D33" s="441"/>
      <c r="E33" s="441"/>
      <c r="F33" s="342"/>
      <c r="G33" s="342"/>
      <c r="H33" s="342"/>
      <c r="I33" s="342"/>
      <c r="J33" s="342"/>
      <c r="K33" s="441"/>
      <c r="L33" s="441"/>
      <c r="M33" s="342"/>
      <c r="N33" s="342"/>
      <c r="O33" s="342"/>
      <c r="P33" s="342"/>
      <c r="Q33" s="451"/>
      <c r="R33" s="451"/>
      <c r="S33" s="448"/>
      <c r="T33" s="448"/>
      <c r="U33" s="447"/>
      <c r="V33" s="447"/>
      <c r="W33" s="448"/>
      <c r="X33" s="448"/>
      <c r="Y33" s="448"/>
      <c r="Z33" s="448"/>
    </row>
    <row r="34" spans="1:26" s="421" customFormat="1" ht="38.25" customHeight="1">
      <c r="A34" s="342" t="s">
        <v>42</v>
      </c>
      <c r="B34" s="530" t="s">
        <v>272</v>
      </c>
      <c r="C34" s="530"/>
      <c r="D34" s="530"/>
      <c r="E34" s="530"/>
      <c r="F34" s="530"/>
      <c r="G34" s="530"/>
      <c r="H34" s="530"/>
      <c r="I34" s="530"/>
      <c r="J34" s="530"/>
      <c r="K34" s="530"/>
      <c r="L34" s="530"/>
      <c r="M34" s="530"/>
      <c r="N34" s="530"/>
      <c r="O34" s="530"/>
      <c r="P34" s="530"/>
      <c r="Q34" s="530"/>
      <c r="R34" s="530"/>
      <c r="S34" s="530"/>
      <c r="T34" s="530"/>
      <c r="U34" s="530"/>
      <c r="V34" s="530"/>
      <c r="W34" s="530"/>
      <c r="X34" s="530"/>
      <c r="Y34" s="530"/>
      <c r="Z34" s="530"/>
    </row>
    <row r="35" spans="1:26" s="421" customFormat="1" ht="39.75" customHeight="1">
      <c r="A35" s="342" t="s">
        <v>62</v>
      </c>
      <c r="B35" s="528" t="s">
        <v>276</v>
      </c>
      <c r="C35" s="528"/>
      <c r="D35" s="528"/>
      <c r="E35" s="528"/>
      <c r="F35" s="528"/>
      <c r="G35" s="528"/>
      <c r="H35" s="528"/>
      <c r="I35" s="528"/>
      <c r="J35" s="528"/>
      <c r="K35" s="528"/>
      <c r="L35" s="528"/>
      <c r="M35" s="528"/>
      <c r="N35" s="528"/>
      <c r="O35" s="528"/>
      <c r="P35" s="528"/>
      <c r="Q35" s="528"/>
      <c r="R35" s="528"/>
      <c r="S35" s="528"/>
      <c r="T35" s="528"/>
      <c r="U35" s="528"/>
      <c r="V35" s="528"/>
      <c r="W35" s="528"/>
      <c r="X35" s="528"/>
      <c r="Y35" s="528"/>
      <c r="Z35" s="528"/>
    </row>
    <row r="36" spans="1:26" ht="20.25" customHeight="1">
      <c r="A36" s="342" t="s">
        <v>64</v>
      </c>
      <c r="B36" s="430" t="s">
        <v>282</v>
      </c>
      <c r="C36" s="422"/>
      <c r="D36" s="365"/>
      <c r="E36" s="365"/>
      <c r="F36" s="422"/>
      <c r="G36" s="422"/>
      <c r="H36" s="422"/>
      <c r="I36" s="422"/>
      <c r="J36" s="422"/>
      <c r="K36" s="365"/>
      <c r="L36" s="365"/>
      <c r="M36" s="422"/>
      <c r="N36" s="422"/>
      <c r="O36" s="422"/>
      <c r="P36" s="422"/>
      <c r="Q36" s="422"/>
      <c r="R36" s="422"/>
      <c r="S36" s="422"/>
      <c r="T36" s="422"/>
      <c r="U36" s="422"/>
      <c r="V36" s="422"/>
      <c r="W36" s="422"/>
      <c r="X36" s="422"/>
      <c r="Y36" s="422"/>
      <c r="Z36" s="422"/>
    </row>
    <row r="37" spans="1:26" ht="18.75" customHeight="1">
      <c r="A37" s="450" t="s">
        <v>73</v>
      </c>
      <c r="B37" s="342" t="s">
        <v>277</v>
      </c>
      <c r="C37" s="441"/>
      <c r="D37" s="441"/>
      <c r="E37" s="441"/>
      <c r="F37" s="441"/>
      <c r="G37" s="441"/>
      <c r="H37" s="441"/>
      <c r="I37" s="441"/>
      <c r="J37" s="441"/>
      <c r="K37" s="441"/>
      <c r="L37" s="441"/>
      <c r="M37" s="441"/>
      <c r="N37" s="441"/>
      <c r="O37" s="441"/>
      <c r="P37" s="441"/>
      <c r="Q37" s="440"/>
      <c r="R37" s="440"/>
      <c r="S37" s="440"/>
      <c r="T37" s="440"/>
      <c r="U37" s="446"/>
      <c r="V37" s="447"/>
      <c r="W37" s="448"/>
      <c r="X37" s="440"/>
      <c r="Y37" s="449"/>
      <c r="Z37" s="440"/>
    </row>
    <row r="38" spans="1:26" s="8" customFormat="1" ht="39.75" customHeight="1">
      <c r="A38" s="107" t="s">
        <v>96</v>
      </c>
      <c r="B38" s="528" t="s">
        <v>278</v>
      </c>
      <c r="C38" s="528"/>
      <c r="D38" s="528"/>
      <c r="E38" s="528"/>
      <c r="F38" s="528"/>
      <c r="G38" s="528"/>
      <c r="H38" s="528"/>
      <c r="I38" s="528"/>
      <c r="J38" s="528"/>
      <c r="K38" s="528"/>
      <c r="L38" s="528"/>
      <c r="M38" s="528"/>
      <c r="N38" s="528"/>
      <c r="O38" s="528"/>
      <c r="P38" s="528"/>
      <c r="Q38" s="528"/>
      <c r="R38" s="528"/>
      <c r="S38" s="528"/>
      <c r="T38" s="528"/>
      <c r="U38" s="528"/>
      <c r="V38" s="528"/>
      <c r="W38" s="528"/>
      <c r="X38" s="528"/>
      <c r="Y38" s="528"/>
      <c r="Z38" s="528"/>
    </row>
    <row r="39" spans="1:26" s="132" customFormat="1" ht="18.75" customHeight="1">
      <c r="A39" s="107"/>
      <c r="B39" s="8" t="s">
        <v>4</v>
      </c>
      <c r="C39" s="422"/>
      <c r="D39" s="365"/>
      <c r="E39" s="365"/>
      <c r="F39" s="422"/>
      <c r="G39" s="422"/>
      <c r="H39" s="422"/>
      <c r="I39" s="422"/>
      <c r="J39" s="422"/>
      <c r="K39" s="365"/>
      <c r="L39" s="365"/>
      <c r="M39" s="422"/>
      <c r="N39" s="422"/>
      <c r="O39" s="422"/>
      <c r="P39" s="422"/>
      <c r="Q39" s="422"/>
      <c r="R39" s="422"/>
      <c r="S39" s="422"/>
      <c r="T39" s="422"/>
      <c r="U39" s="422"/>
      <c r="V39" s="422"/>
      <c r="W39" s="422"/>
      <c r="X39" s="422"/>
      <c r="Y39" s="422"/>
      <c r="Z39" s="422"/>
    </row>
    <row r="40" spans="2:26" s="8" customFormat="1" ht="18.75">
      <c r="B40" s="342"/>
      <c r="J40" s="206"/>
      <c r="K40" s="206"/>
      <c r="L40" s="206"/>
      <c r="M40" s="206"/>
      <c r="N40" s="206"/>
      <c r="O40" s="206"/>
      <c r="P40" s="206"/>
      <c r="Q40" s="194"/>
      <c r="R40" s="194"/>
      <c r="S40" s="194"/>
      <c r="T40" s="194"/>
      <c r="U40" s="271"/>
      <c r="V40" s="271"/>
      <c r="W40" s="194"/>
      <c r="X40" s="194"/>
      <c r="Y40" s="194"/>
      <c r="Z40" s="194"/>
    </row>
    <row r="41" spans="1:26" s="8" customFormat="1" ht="18.75">
      <c r="A41" s="6"/>
      <c r="B41" s="26"/>
      <c r="M41" s="8" t="s">
        <v>4</v>
      </c>
      <c r="Q41" s="194"/>
      <c r="R41" s="194"/>
      <c r="S41" s="194"/>
      <c r="T41" s="194"/>
      <c r="U41" s="271"/>
      <c r="V41" s="271"/>
      <c r="W41" s="194"/>
      <c r="X41" s="194"/>
      <c r="Y41" s="194"/>
      <c r="Z41" s="194"/>
    </row>
  </sheetData>
  <sheetProtection password="CCA0" sheet="1" objects="1" scenarios="1"/>
  <mergeCells count="14">
    <mergeCell ref="S5:T5"/>
    <mergeCell ref="B34:Z34"/>
    <mergeCell ref="B38:Z38"/>
    <mergeCell ref="A1:Z1"/>
    <mergeCell ref="A2:Z2"/>
    <mergeCell ref="A3:Z3"/>
    <mergeCell ref="A4:Z4"/>
    <mergeCell ref="Y6:Z6"/>
    <mergeCell ref="S6:T6"/>
    <mergeCell ref="U6:X6"/>
    <mergeCell ref="B35:Z35"/>
    <mergeCell ref="C6:I6"/>
    <mergeCell ref="J6:P6"/>
    <mergeCell ref="Q6:R6"/>
  </mergeCells>
  <printOptions horizontalCentered="1"/>
  <pageMargins left="0.25" right="0.25" top="0.75" bottom="0.25" header="0.25" footer="0.25"/>
  <pageSetup fitToHeight="1" fitToWidth="1" horizontalDpi="600" verticalDpi="600" orientation="landscape" scale="37" r:id="rId2"/>
  <headerFooter alignWithMargins="0">
    <oddHeader>&amp;R&amp;D - &amp;T</oddHeader>
    <oddFooter>&amp;C4</oddFooter>
  </headerFooter>
  <colBreaks count="1" manualBreakCount="1">
    <brk id="25" max="56" man="1"/>
  </colBreaks>
  <drawing r:id="rId1"/>
</worksheet>
</file>

<file path=xl/worksheets/sheet6.xml><?xml version="1.0" encoding="utf-8"?>
<worksheet xmlns="http://schemas.openxmlformats.org/spreadsheetml/2006/main" xmlns:r="http://schemas.openxmlformats.org/officeDocument/2006/relationships">
  <sheetPr codeName="Sheet4">
    <pageSetUpPr fitToPage="1"/>
  </sheetPr>
  <dimension ref="A1:W40"/>
  <sheetViews>
    <sheetView zoomScale="70" zoomScaleNormal="70" zoomScaleSheetLayoutView="70" workbookViewId="0" topLeftCell="A1">
      <selection activeCell="A1" sqref="A1:R1"/>
    </sheetView>
  </sheetViews>
  <sheetFormatPr defaultColWidth="9.140625" defaultRowHeight="12.75"/>
  <cols>
    <col min="1" max="1" width="5.00390625" style="191" customWidth="1"/>
    <col min="2" max="2" width="40.140625" style="26" customWidth="1"/>
    <col min="3" max="3" width="11.28125" style="26" customWidth="1"/>
    <col min="4" max="4" width="11.8515625" style="26" customWidth="1"/>
    <col min="5" max="5" width="12.00390625" style="26" bestFit="1" customWidth="1"/>
    <col min="6" max="6" width="10.8515625" style="26" bestFit="1" customWidth="1"/>
    <col min="7" max="7" width="12.00390625" style="26" bestFit="1" customWidth="1"/>
    <col min="8" max="8" width="11.00390625" style="26" bestFit="1" customWidth="1"/>
    <col min="9" max="9" width="13.00390625" style="26" customWidth="1"/>
    <col min="10" max="10" width="11.00390625" style="26" bestFit="1" customWidth="1"/>
    <col min="11" max="11" width="10.7109375" style="26" customWidth="1"/>
    <col min="12" max="12" width="12.00390625" style="26" bestFit="1" customWidth="1"/>
    <col min="13" max="13" width="11.140625" style="26" customWidth="1"/>
    <col min="14" max="14" width="12.00390625" style="26" bestFit="1" customWidth="1"/>
    <col min="15" max="15" width="8.8515625" style="26" bestFit="1" customWidth="1"/>
    <col min="16" max="16" width="9.140625" style="26" customWidth="1"/>
    <col min="17" max="17" width="14.421875" style="190" bestFit="1" customWidth="1"/>
    <col min="18" max="18" width="18.140625" style="190" customWidth="1"/>
    <col min="19" max="21" width="9.140625" style="26" customWidth="1"/>
    <col min="22" max="16384" width="9.140625" style="26" customWidth="1"/>
  </cols>
  <sheetData>
    <row r="1" spans="1:18" ht="18.75">
      <c r="A1" s="516" t="s">
        <v>0</v>
      </c>
      <c r="B1" s="516"/>
      <c r="C1" s="516"/>
      <c r="D1" s="516"/>
      <c r="E1" s="516"/>
      <c r="F1" s="516"/>
      <c r="G1" s="516"/>
      <c r="H1" s="516"/>
      <c r="I1" s="516"/>
      <c r="J1" s="516"/>
      <c r="K1" s="516"/>
      <c r="L1" s="516"/>
      <c r="M1" s="516"/>
      <c r="N1" s="516"/>
      <c r="O1" s="516"/>
      <c r="P1" s="516"/>
      <c r="Q1" s="516"/>
      <c r="R1" s="516"/>
    </row>
    <row r="2" spans="1:18" ht="18.75">
      <c r="A2" s="516" t="s">
        <v>117</v>
      </c>
      <c r="B2" s="516"/>
      <c r="C2" s="516"/>
      <c r="D2" s="516"/>
      <c r="E2" s="516"/>
      <c r="F2" s="516"/>
      <c r="G2" s="516"/>
      <c r="H2" s="516"/>
      <c r="I2" s="516"/>
      <c r="J2" s="516"/>
      <c r="K2" s="516"/>
      <c r="L2" s="516"/>
      <c r="M2" s="516"/>
      <c r="N2" s="516"/>
      <c r="O2" s="516"/>
      <c r="P2" s="516"/>
      <c r="Q2" s="516"/>
      <c r="R2" s="516"/>
    </row>
    <row r="3" spans="1:18" ht="18.75">
      <c r="A3" s="516" t="s">
        <v>119</v>
      </c>
      <c r="B3" s="516"/>
      <c r="C3" s="516"/>
      <c r="D3" s="516"/>
      <c r="E3" s="516"/>
      <c r="F3" s="516"/>
      <c r="G3" s="516"/>
      <c r="H3" s="516"/>
      <c r="I3" s="516"/>
      <c r="J3" s="516"/>
      <c r="K3" s="516"/>
      <c r="L3" s="516"/>
      <c r="M3" s="516"/>
      <c r="N3" s="516"/>
      <c r="O3" s="516"/>
      <c r="P3" s="516"/>
      <c r="Q3" s="516"/>
      <c r="R3" s="516"/>
    </row>
    <row r="4" spans="1:18" ht="18.75">
      <c r="A4" s="516" t="s">
        <v>105</v>
      </c>
      <c r="B4" s="516"/>
      <c r="C4" s="516"/>
      <c r="D4" s="516"/>
      <c r="E4" s="516"/>
      <c r="F4" s="516"/>
      <c r="G4" s="516"/>
      <c r="H4" s="516"/>
      <c r="I4" s="516"/>
      <c r="J4" s="516"/>
      <c r="K4" s="516"/>
      <c r="L4" s="516"/>
      <c r="M4" s="516"/>
      <c r="N4" s="516"/>
      <c r="O4" s="516"/>
      <c r="P4" s="516"/>
      <c r="Q4" s="516"/>
      <c r="R4" s="516"/>
    </row>
    <row r="5" spans="2:18" ht="18.75">
      <c r="B5" s="191"/>
      <c r="F5" s="145"/>
      <c r="J5" s="177"/>
      <c r="L5" s="176"/>
      <c r="M5" s="77"/>
      <c r="Q5" s="529"/>
      <c r="R5" s="529"/>
    </row>
    <row r="6" spans="2:18" ht="18.75">
      <c r="B6" s="191"/>
      <c r="C6" s="513">
        <v>2014</v>
      </c>
      <c r="D6" s="514"/>
      <c r="E6" s="514"/>
      <c r="F6" s="514"/>
      <c r="G6" s="514"/>
      <c r="H6" s="514"/>
      <c r="I6" s="514"/>
      <c r="J6" s="513">
        <v>2015</v>
      </c>
      <c r="K6" s="514"/>
      <c r="L6" s="514"/>
      <c r="M6" s="514"/>
      <c r="N6" s="514"/>
      <c r="O6" s="514"/>
      <c r="P6" s="514"/>
      <c r="Q6" s="525" t="s">
        <v>14</v>
      </c>
      <c r="R6" s="526"/>
    </row>
    <row r="7" spans="3:18" ht="18.75">
      <c r="C7" s="189" t="s">
        <v>15</v>
      </c>
      <c r="D7" s="189" t="s">
        <v>16</v>
      </c>
      <c r="E7" s="189" t="s">
        <v>17</v>
      </c>
      <c r="F7" s="144" t="s">
        <v>18</v>
      </c>
      <c r="G7" s="144" t="s">
        <v>19</v>
      </c>
      <c r="H7" s="189" t="s">
        <v>20</v>
      </c>
      <c r="I7" s="189" t="s">
        <v>21</v>
      </c>
      <c r="J7" s="189" t="s">
        <v>15</v>
      </c>
      <c r="K7" s="189" t="s">
        <v>16</v>
      </c>
      <c r="L7" s="189" t="s">
        <v>17</v>
      </c>
      <c r="M7" s="144" t="s">
        <v>18</v>
      </c>
      <c r="N7" s="144" t="s">
        <v>19</v>
      </c>
      <c r="O7" s="189" t="s">
        <v>20</v>
      </c>
      <c r="P7" s="189" t="s">
        <v>21</v>
      </c>
      <c r="Q7" s="188" t="s">
        <v>30</v>
      </c>
      <c r="R7" s="187" t="s">
        <v>31</v>
      </c>
    </row>
    <row r="8" spans="3:18" ht="18.75">
      <c r="C8" s="212"/>
      <c r="D8" s="212"/>
      <c r="E8" s="212"/>
      <c r="F8" s="211"/>
      <c r="G8" s="211"/>
      <c r="H8" s="212"/>
      <c r="I8" s="212"/>
      <c r="J8" s="212"/>
      <c r="K8" s="212"/>
      <c r="L8" s="212"/>
      <c r="M8" s="211"/>
      <c r="N8" s="211"/>
      <c r="O8" s="212"/>
      <c r="P8" s="212"/>
      <c r="Q8" s="289"/>
      <c r="R8" s="290"/>
    </row>
    <row r="9" spans="1:18" ht="21.75">
      <c r="A9" s="191" t="s">
        <v>226</v>
      </c>
      <c r="C9" s="185">
        <v>1765</v>
      </c>
      <c r="D9" s="185">
        <v>1901</v>
      </c>
      <c r="E9" s="185">
        <v>3666</v>
      </c>
      <c r="F9" s="186">
        <v>1968</v>
      </c>
      <c r="G9" s="186">
        <v>5634</v>
      </c>
      <c r="H9" s="185">
        <v>2082</v>
      </c>
      <c r="I9" s="185">
        <v>7716</v>
      </c>
      <c r="J9" s="431">
        <v>2044</v>
      </c>
      <c r="K9" s="185">
        <v>1837</v>
      </c>
      <c r="L9" s="185">
        <v>3881</v>
      </c>
      <c r="M9" s="186">
        <v>2044</v>
      </c>
      <c r="N9" s="186">
        <v>5925</v>
      </c>
      <c r="O9" s="185"/>
      <c r="P9" s="185"/>
      <c r="Q9" s="293">
        <v>0.03861788617886179</v>
      </c>
      <c r="R9" s="294">
        <v>0.0516506922257721</v>
      </c>
    </row>
    <row r="10" spans="2:18" ht="18.75">
      <c r="B10" s="191"/>
      <c r="C10" s="192"/>
      <c r="D10" s="192"/>
      <c r="E10" s="192"/>
      <c r="F10" s="184"/>
      <c r="G10" s="184"/>
      <c r="H10" s="192"/>
      <c r="I10" s="192"/>
      <c r="J10" s="432"/>
      <c r="K10" s="192"/>
      <c r="L10" s="192"/>
      <c r="M10" s="184"/>
      <c r="N10" s="184"/>
      <c r="O10" s="192"/>
      <c r="P10" s="192"/>
      <c r="Q10" s="293"/>
      <c r="R10" s="294"/>
    </row>
    <row r="11" spans="1:21" ht="18.75">
      <c r="A11" s="191" t="s">
        <v>9</v>
      </c>
      <c r="B11" s="191"/>
      <c r="C11" s="296"/>
      <c r="D11" s="296"/>
      <c r="E11" s="296"/>
      <c r="F11" s="295"/>
      <c r="G11" s="295"/>
      <c r="H11" s="296"/>
      <c r="I11" s="296"/>
      <c r="J11" s="433"/>
      <c r="K11" s="296"/>
      <c r="L11" s="296"/>
      <c r="M11" s="295"/>
      <c r="N11" s="295"/>
      <c r="O11" s="296"/>
      <c r="P11" s="296"/>
      <c r="Q11" s="289"/>
      <c r="R11" s="290"/>
      <c r="U11" s="180"/>
    </row>
    <row r="12" spans="2:21" ht="18.75">
      <c r="B12" s="26" t="s">
        <v>13</v>
      </c>
      <c r="C12" s="328">
        <v>70</v>
      </c>
      <c r="D12" s="328">
        <v>84</v>
      </c>
      <c r="E12" s="328">
        <v>154</v>
      </c>
      <c r="F12" s="329">
        <v>40</v>
      </c>
      <c r="G12" s="329">
        <v>194</v>
      </c>
      <c r="H12" s="328">
        <v>21</v>
      </c>
      <c r="I12" s="328">
        <v>215</v>
      </c>
      <c r="J12" s="434">
        <v>46</v>
      </c>
      <c r="K12" s="328">
        <v>37</v>
      </c>
      <c r="L12" s="328">
        <v>83</v>
      </c>
      <c r="M12" s="329">
        <v>25</v>
      </c>
      <c r="N12" s="329">
        <v>108</v>
      </c>
      <c r="O12" s="328"/>
      <c r="P12" s="328"/>
      <c r="Q12" s="293">
        <v>-0.375</v>
      </c>
      <c r="R12" s="294">
        <v>-0.44329896907216493</v>
      </c>
      <c r="U12" s="180"/>
    </row>
    <row r="13" spans="2:21" ht="22.5">
      <c r="B13" s="8" t="s">
        <v>237</v>
      </c>
      <c r="C13" s="328">
        <v>0</v>
      </c>
      <c r="D13" s="328">
        <v>0</v>
      </c>
      <c r="E13" s="328">
        <v>0</v>
      </c>
      <c r="F13" s="329">
        <v>0</v>
      </c>
      <c r="G13" s="329">
        <v>0</v>
      </c>
      <c r="H13" s="328">
        <v>0</v>
      </c>
      <c r="I13" s="328">
        <v>0</v>
      </c>
      <c r="J13" s="434">
        <v>0</v>
      </c>
      <c r="K13" s="328">
        <v>0</v>
      </c>
      <c r="L13" s="328">
        <v>0</v>
      </c>
      <c r="M13" s="329">
        <v>111</v>
      </c>
      <c r="N13" s="329">
        <v>111</v>
      </c>
      <c r="O13" s="328"/>
      <c r="P13" s="328"/>
      <c r="Q13" s="289" t="s">
        <v>40</v>
      </c>
      <c r="R13" s="290" t="s">
        <v>40</v>
      </c>
      <c r="U13" s="180"/>
    </row>
    <row r="14" spans="2:18" ht="18.75">
      <c r="B14" s="26" t="s">
        <v>256</v>
      </c>
      <c r="C14" s="328">
        <v>176</v>
      </c>
      <c r="D14" s="328">
        <v>168</v>
      </c>
      <c r="E14" s="328">
        <v>344</v>
      </c>
      <c r="F14" s="329">
        <v>169</v>
      </c>
      <c r="G14" s="329">
        <v>513</v>
      </c>
      <c r="H14" s="328">
        <v>176</v>
      </c>
      <c r="I14" s="328">
        <v>689</v>
      </c>
      <c r="J14" s="434">
        <v>143</v>
      </c>
      <c r="K14" s="328">
        <v>157</v>
      </c>
      <c r="L14" s="328">
        <v>300</v>
      </c>
      <c r="M14" s="329">
        <v>149</v>
      </c>
      <c r="N14" s="329">
        <v>449</v>
      </c>
      <c r="O14" s="328"/>
      <c r="P14" s="328"/>
      <c r="Q14" s="293">
        <v>-0.11834319526627218</v>
      </c>
      <c r="R14" s="294">
        <v>-0.12475633528265107</v>
      </c>
    </row>
    <row r="15" spans="2:18" ht="22.5">
      <c r="B15" s="26" t="s">
        <v>252</v>
      </c>
      <c r="C15" s="328">
        <v>228</v>
      </c>
      <c r="D15" s="328">
        <v>266</v>
      </c>
      <c r="E15" s="328">
        <v>494</v>
      </c>
      <c r="F15" s="329">
        <v>284</v>
      </c>
      <c r="G15" s="329">
        <v>778</v>
      </c>
      <c r="H15" s="328">
        <v>340</v>
      </c>
      <c r="I15" s="328">
        <v>1118</v>
      </c>
      <c r="J15" s="434">
        <v>234</v>
      </c>
      <c r="K15" s="328">
        <v>258</v>
      </c>
      <c r="L15" s="328">
        <v>492</v>
      </c>
      <c r="M15" s="329">
        <v>280</v>
      </c>
      <c r="N15" s="329">
        <v>772</v>
      </c>
      <c r="O15" s="328"/>
      <c r="P15" s="328"/>
      <c r="Q15" s="293">
        <v>-0.014084507042253521</v>
      </c>
      <c r="R15" s="294">
        <v>-0.007712082262210797</v>
      </c>
    </row>
    <row r="16" spans="1:18" ht="18.75">
      <c r="A16" s="191" t="s">
        <v>8</v>
      </c>
      <c r="C16" s="328"/>
      <c r="D16" s="328"/>
      <c r="E16" s="328"/>
      <c r="F16" s="329"/>
      <c r="G16" s="329"/>
      <c r="H16" s="328"/>
      <c r="I16" s="328"/>
      <c r="J16" s="434"/>
      <c r="K16" s="328"/>
      <c r="L16" s="328"/>
      <c r="M16" s="329"/>
      <c r="N16" s="329"/>
      <c r="O16" s="328"/>
      <c r="P16" s="328"/>
      <c r="Q16" s="289"/>
      <c r="R16" s="290"/>
    </row>
    <row r="17" spans="2:18" ht="18.75">
      <c r="B17" s="26" t="s">
        <v>5</v>
      </c>
      <c r="C17" s="328">
        <v>158</v>
      </c>
      <c r="D17" s="328">
        <v>178</v>
      </c>
      <c r="E17" s="328">
        <v>336</v>
      </c>
      <c r="F17" s="329">
        <v>175</v>
      </c>
      <c r="G17" s="329">
        <v>511</v>
      </c>
      <c r="H17" s="328">
        <v>171</v>
      </c>
      <c r="I17" s="328">
        <v>682</v>
      </c>
      <c r="J17" s="434">
        <v>157</v>
      </c>
      <c r="K17" s="328">
        <v>165</v>
      </c>
      <c r="L17" s="328">
        <v>322</v>
      </c>
      <c r="M17" s="329">
        <v>165</v>
      </c>
      <c r="N17" s="329">
        <v>487</v>
      </c>
      <c r="O17" s="328"/>
      <c r="P17" s="328"/>
      <c r="Q17" s="293">
        <v>-0.05714285714285714</v>
      </c>
      <c r="R17" s="294">
        <v>-0.046966731898238745</v>
      </c>
    </row>
    <row r="18" spans="2:23" ht="18.75">
      <c r="B18" s="26" t="s">
        <v>225</v>
      </c>
      <c r="C18" s="328">
        <v>0</v>
      </c>
      <c r="D18" s="328">
        <v>0</v>
      </c>
      <c r="E18" s="328">
        <v>0</v>
      </c>
      <c r="F18" s="329">
        <v>0</v>
      </c>
      <c r="G18" s="329">
        <v>0</v>
      </c>
      <c r="H18" s="328">
        <v>1</v>
      </c>
      <c r="I18" s="328">
        <v>1</v>
      </c>
      <c r="J18" s="434">
        <v>38</v>
      </c>
      <c r="K18" s="328">
        <v>107</v>
      </c>
      <c r="L18" s="328">
        <v>145</v>
      </c>
      <c r="M18" s="329">
        <v>268</v>
      </c>
      <c r="N18" s="329">
        <v>413</v>
      </c>
      <c r="O18" s="328"/>
      <c r="P18" s="328"/>
      <c r="Q18" s="293" t="s">
        <v>40</v>
      </c>
      <c r="R18" s="294" t="s">
        <v>40</v>
      </c>
      <c r="V18" s="415"/>
      <c r="W18" s="415"/>
    </row>
    <row r="19" spans="2:18" ht="18.75">
      <c r="B19" s="26" t="s">
        <v>38</v>
      </c>
      <c r="C19" s="328">
        <v>145</v>
      </c>
      <c r="D19" s="328">
        <v>163</v>
      </c>
      <c r="E19" s="328">
        <v>308</v>
      </c>
      <c r="F19" s="329">
        <v>179</v>
      </c>
      <c r="G19" s="329">
        <v>487</v>
      </c>
      <c r="H19" s="328">
        <v>184</v>
      </c>
      <c r="I19" s="328">
        <v>671</v>
      </c>
      <c r="J19" s="434">
        <v>181</v>
      </c>
      <c r="K19" s="328">
        <v>205</v>
      </c>
      <c r="L19" s="328">
        <v>386</v>
      </c>
      <c r="M19" s="329">
        <v>215</v>
      </c>
      <c r="N19" s="329">
        <v>601</v>
      </c>
      <c r="O19" s="328"/>
      <c r="P19" s="328"/>
      <c r="Q19" s="293">
        <v>0.2011173184357542</v>
      </c>
      <c r="R19" s="294">
        <v>0.23408624229979466</v>
      </c>
    </row>
    <row r="20" spans="2:18" ht="18.75">
      <c r="B20" s="26" t="s">
        <v>67</v>
      </c>
      <c r="C20" s="328">
        <v>146</v>
      </c>
      <c r="D20" s="328">
        <v>173</v>
      </c>
      <c r="E20" s="328">
        <v>319</v>
      </c>
      <c r="F20" s="329">
        <v>191</v>
      </c>
      <c r="G20" s="329">
        <v>510</v>
      </c>
      <c r="H20" s="328">
        <v>199</v>
      </c>
      <c r="I20" s="328">
        <v>709</v>
      </c>
      <c r="J20" s="434">
        <v>181</v>
      </c>
      <c r="K20" s="328">
        <v>136</v>
      </c>
      <c r="L20" s="328">
        <v>317</v>
      </c>
      <c r="M20" s="329">
        <v>121</v>
      </c>
      <c r="N20" s="329">
        <v>438</v>
      </c>
      <c r="O20" s="328"/>
      <c r="P20" s="328"/>
      <c r="Q20" s="293">
        <v>-0.36649214659685864</v>
      </c>
      <c r="R20" s="294">
        <v>-0.1411764705882353</v>
      </c>
    </row>
    <row r="21" spans="1:18" ht="18.75">
      <c r="A21" s="191" t="s">
        <v>52</v>
      </c>
      <c r="C21" s="328"/>
      <c r="D21" s="328"/>
      <c r="E21" s="328"/>
      <c r="F21" s="329"/>
      <c r="G21" s="329"/>
      <c r="H21" s="328"/>
      <c r="I21" s="328"/>
      <c r="J21" s="434"/>
      <c r="K21" s="328"/>
      <c r="L21" s="328"/>
      <c r="M21" s="329"/>
      <c r="N21" s="329"/>
      <c r="O21" s="328"/>
      <c r="P21" s="328"/>
      <c r="Q21" s="289"/>
      <c r="R21" s="290"/>
    </row>
    <row r="22" spans="2:18" ht="18.75">
      <c r="B22" s="26" t="s">
        <v>54</v>
      </c>
      <c r="C22" s="328">
        <v>325</v>
      </c>
      <c r="D22" s="328">
        <v>417</v>
      </c>
      <c r="E22" s="328">
        <v>742</v>
      </c>
      <c r="F22" s="329">
        <v>407</v>
      </c>
      <c r="G22" s="329">
        <v>1149</v>
      </c>
      <c r="H22" s="328">
        <v>423</v>
      </c>
      <c r="I22" s="328">
        <v>1572</v>
      </c>
      <c r="J22" s="434">
        <v>508</v>
      </c>
      <c r="K22" s="328">
        <v>67</v>
      </c>
      <c r="L22" s="328">
        <v>575</v>
      </c>
      <c r="M22" s="329">
        <v>18</v>
      </c>
      <c r="N22" s="329">
        <v>593</v>
      </c>
      <c r="O22" s="328"/>
      <c r="P22" s="328"/>
      <c r="Q22" s="293">
        <v>-0.9557739557739557</v>
      </c>
      <c r="R22" s="294">
        <v>-0.48389904264577893</v>
      </c>
    </row>
    <row r="23" spans="1:18" ht="18.75">
      <c r="A23" s="191" t="s">
        <v>37</v>
      </c>
      <c r="C23" s="328"/>
      <c r="D23" s="328"/>
      <c r="E23" s="328"/>
      <c r="F23" s="329"/>
      <c r="G23" s="329"/>
      <c r="H23" s="328"/>
      <c r="I23" s="328"/>
      <c r="J23" s="434"/>
      <c r="K23" s="328"/>
      <c r="L23" s="328"/>
      <c r="M23" s="329"/>
      <c r="N23" s="329"/>
      <c r="O23" s="328"/>
      <c r="P23" s="328"/>
      <c r="Q23" s="289"/>
      <c r="R23" s="290"/>
    </row>
    <row r="24" spans="2:18" ht="22.5">
      <c r="B24" s="26" t="s">
        <v>269</v>
      </c>
      <c r="C24" s="328">
        <v>229</v>
      </c>
      <c r="D24" s="328">
        <v>254</v>
      </c>
      <c r="E24" s="328">
        <v>483</v>
      </c>
      <c r="F24" s="329">
        <v>292</v>
      </c>
      <c r="G24" s="329">
        <v>775</v>
      </c>
      <c r="H24" s="328">
        <v>289</v>
      </c>
      <c r="I24" s="328">
        <v>1064</v>
      </c>
      <c r="J24" s="434">
        <v>259</v>
      </c>
      <c r="K24" s="328">
        <v>310</v>
      </c>
      <c r="L24" s="328">
        <v>569</v>
      </c>
      <c r="M24" s="329">
        <v>330</v>
      </c>
      <c r="N24" s="329">
        <v>899</v>
      </c>
      <c r="O24" s="328"/>
      <c r="P24" s="328"/>
      <c r="Q24" s="293">
        <v>0.13013698630136986</v>
      </c>
      <c r="R24" s="294">
        <v>0.16</v>
      </c>
    </row>
    <row r="25" spans="1:18" ht="18.75">
      <c r="A25" s="191" t="s">
        <v>7</v>
      </c>
      <c r="B25" s="191"/>
      <c r="C25" s="328"/>
      <c r="D25" s="328"/>
      <c r="E25" s="328"/>
      <c r="F25" s="329"/>
      <c r="G25" s="329"/>
      <c r="H25" s="328"/>
      <c r="I25" s="328"/>
      <c r="J25" s="434"/>
      <c r="K25" s="328"/>
      <c r="L25" s="328"/>
      <c r="M25" s="329"/>
      <c r="N25" s="329"/>
      <c r="O25" s="328"/>
      <c r="P25" s="328"/>
      <c r="Q25" s="289"/>
      <c r="R25" s="290"/>
    </row>
    <row r="26" spans="2:18" ht="18.75">
      <c r="B26" s="26" t="s">
        <v>66</v>
      </c>
      <c r="C26" s="328">
        <v>61</v>
      </c>
      <c r="D26" s="328">
        <v>94</v>
      </c>
      <c r="E26" s="328">
        <v>155</v>
      </c>
      <c r="F26" s="329">
        <v>113</v>
      </c>
      <c r="G26" s="329">
        <v>268</v>
      </c>
      <c r="H26" s="328">
        <v>136</v>
      </c>
      <c r="I26" s="328">
        <v>404</v>
      </c>
      <c r="J26" s="434">
        <v>200</v>
      </c>
      <c r="K26" s="328">
        <v>243</v>
      </c>
      <c r="L26" s="328">
        <v>443</v>
      </c>
      <c r="M26" s="329">
        <v>245</v>
      </c>
      <c r="N26" s="329">
        <v>688</v>
      </c>
      <c r="O26" s="328"/>
      <c r="P26" s="328"/>
      <c r="Q26" s="293" t="s">
        <v>101</v>
      </c>
      <c r="R26" s="294" t="s">
        <v>101</v>
      </c>
    </row>
    <row r="27" spans="3:18" ht="18.75">
      <c r="C27" s="328"/>
      <c r="D27" s="328"/>
      <c r="E27" s="328"/>
      <c r="F27" s="329"/>
      <c r="G27" s="329"/>
      <c r="H27" s="328"/>
      <c r="I27" s="328"/>
      <c r="J27" s="434"/>
      <c r="K27" s="328"/>
      <c r="L27" s="328"/>
      <c r="M27" s="329"/>
      <c r="N27" s="329"/>
      <c r="O27" s="328"/>
      <c r="P27" s="328"/>
      <c r="Q27" s="289"/>
      <c r="R27" s="290"/>
    </row>
    <row r="28" spans="1:18" ht="21.75">
      <c r="A28" s="115" t="s">
        <v>268</v>
      </c>
      <c r="C28" s="328">
        <v>227</v>
      </c>
      <c r="D28" s="328">
        <v>104</v>
      </c>
      <c r="E28" s="328">
        <v>331</v>
      </c>
      <c r="F28" s="329">
        <v>118</v>
      </c>
      <c r="G28" s="329">
        <v>449</v>
      </c>
      <c r="H28" s="328">
        <v>142</v>
      </c>
      <c r="I28" s="328">
        <v>591</v>
      </c>
      <c r="J28" s="434">
        <v>97</v>
      </c>
      <c r="K28" s="328">
        <v>152</v>
      </c>
      <c r="L28" s="328">
        <v>249</v>
      </c>
      <c r="M28" s="329">
        <v>117</v>
      </c>
      <c r="N28" s="329">
        <v>366</v>
      </c>
      <c r="O28" s="328"/>
      <c r="P28" s="328"/>
      <c r="Q28" s="293">
        <v>-0.00847457627118644</v>
      </c>
      <c r="R28" s="294">
        <v>-0.18485523385300667</v>
      </c>
    </row>
    <row r="29" spans="1:18" ht="18.75">
      <c r="A29" s="115"/>
      <c r="C29" s="328"/>
      <c r="D29" s="328"/>
      <c r="E29" s="328"/>
      <c r="F29" s="329"/>
      <c r="G29" s="329"/>
      <c r="H29" s="328"/>
      <c r="I29" s="328"/>
      <c r="J29" s="434"/>
      <c r="K29" s="328"/>
      <c r="L29" s="328"/>
      <c r="M29" s="329"/>
      <c r="N29" s="329"/>
      <c r="O29" s="328"/>
      <c r="P29" s="328"/>
      <c r="Q29" s="293"/>
      <c r="R29" s="294"/>
    </row>
    <row r="30" spans="1:18" ht="18.75">
      <c r="A30" s="115" t="s">
        <v>175</v>
      </c>
      <c r="C30" s="331">
        <v>1651</v>
      </c>
      <c r="D30" s="331">
        <v>1901</v>
      </c>
      <c r="E30" s="331">
        <v>3552</v>
      </c>
      <c r="F30" s="332">
        <v>1968</v>
      </c>
      <c r="G30" s="332">
        <v>5520</v>
      </c>
      <c r="H30" s="331">
        <v>2086</v>
      </c>
      <c r="I30" s="331">
        <v>7606</v>
      </c>
      <c r="J30" s="435">
        <v>2044</v>
      </c>
      <c r="K30" s="331">
        <v>1834</v>
      </c>
      <c r="L30" s="331">
        <v>3878</v>
      </c>
      <c r="M30" s="332">
        <v>2044</v>
      </c>
      <c r="N30" s="332">
        <v>5922</v>
      </c>
      <c r="O30" s="331"/>
      <c r="P30" s="331"/>
      <c r="Q30" s="353">
        <v>0.03861788617886179</v>
      </c>
      <c r="R30" s="354">
        <v>0.07282608695652174</v>
      </c>
    </row>
    <row r="31" spans="1:18" ht="18.75">
      <c r="A31" s="213"/>
      <c r="C31" s="205"/>
      <c r="D31" s="205"/>
      <c r="E31" s="205"/>
      <c r="F31" s="205"/>
      <c r="G31" s="205"/>
      <c r="H31" s="205"/>
      <c r="I31" s="205"/>
      <c r="J31" s="205"/>
      <c r="K31" s="205"/>
      <c r="L31" s="205"/>
      <c r="M31" s="205"/>
      <c r="N31" s="205"/>
      <c r="O31" s="205"/>
      <c r="P31" s="205"/>
      <c r="Q31" s="214"/>
      <c r="R31" s="214"/>
    </row>
    <row r="33" spans="1:18" ht="18.75">
      <c r="A33" s="342" t="s">
        <v>102</v>
      </c>
      <c r="B33" s="342" t="s">
        <v>124</v>
      </c>
      <c r="C33" s="441"/>
      <c r="D33" s="441"/>
      <c r="E33" s="441"/>
      <c r="F33" s="441"/>
      <c r="G33" s="441"/>
      <c r="H33" s="441"/>
      <c r="I33" s="441"/>
      <c r="J33" s="441"/>
      <c r="K33" s="441"/>
      <c r="L33" s="441"/>
      <c r="M33" s="441"/>
      <c r="N33" s="441"/>
      <c r="O33" s="441"/>
      <c r="P33" s="441"/>
      <c r="Q33" s="440"/>
      <c r="R33" s="440"/>
    </row>
    <row r="34" spans="1:18" ht="18.75">
      <c r="A34" s="342" t="s">
        <v>41</v>
      </c>
      <c r="B34" s="107" t="s">
        <v>118</v>
      </c>
      <c r="C34" s="179"/>
      <c r="D34" s="179"/>
      <c r="E34" s="179"/>
      <c r="F34" s="179"/>
      <c r="G34" s="179"/>
      <c r="H34" s="179"/>
      <c r="I34" s="179"/>
      <c r="J34" s="179"/>
      <c r="K34" s="179"/>
      <c r="L34" s="179"/>
      <c r="M34" s="179"/>
      <c r="N34" s="179"/>
      <c r="O34" s="179"/>
      <c r="P34" s="179"/>
      <c r="Q34" s="416"/>
      <c r="R34" s="416"/>
    </row>
    <row r="35" spans="1:22" ht="18.75" customHeight="1">
      <c r="A35" s="463" t="s">
        <v>42</v>
      </c>
      <c r="B35" s="528" t="s">
        <v>287</v>
      </c>
      <c r="C35" s="528"/>
      <c r="D35" s="528"/>
      <c r="E35" s="528"/>
      <c r="F35" s="528"/>
      <c r="G35" s="528"/>
      <c r="H35" s="528"/>
      <c r="I35" s="528"/>
      <c r="J35" s="528"/>
      <c r="K35" s="528"/>
      <c r="L35" s="528"/>
      <c r="M35" s="528"/>
      <c r="N35" s="528"/>
      <c r="O35" s="528"/>
      <c r="P35" s="528"/>
      <c r="Q35" s="528"/>
      <c r="R35" s="528"/>
      <c r="S35" s="137"/>
      <c r="T35" s="179"/>
      <c r="U35" s="131"/>
      <c r="V35" s="8"/>
    </row>
    <row r="36" spans="1:18" ht="18.75">
      <c r="A36" s="342" t="s">
        <v>62</v>
      </c>
      <c r="B36" s="531" t="s">
        <v>247</v>
      </c>
      <c r="C36" s="531"/>
      <c r="D36" s="531"/>
      <c r="E36" s="531"/>
      <c r="F36" s="531"/>
      <c r="G36" s="531"/>
      <c r="H36" s="531"/>
      <c r="I36" s="531"/>
      <c r="J36" s="531"/>
      <c r="K36" s="531"/>
      <c r="L36" s="531"/>
      <c r="M36" s="531"/>
      <c r="N36" s="531"/>
      <c r="O36" s="531"/>
      <c r="P36" s="531"/>
      <c r="Q36" s="531"/>
      <c r="R36" s="531"/>
    </row>
    <row r="37" spans="1:18" s="8" customFormat="1" ht="39.75" customHeight="1">
      <c r="A37" s="342" t="s">
        <v>64</v>
      </c>
      <c r="B37" s="528" t="s">
        <v>279</v>
      </c>
      <c r="C37" s="528"/>
      <c r="D37" s="528"/>
      <c r="E37" s="528"/>
      <c r="F37" s="528"/>
      <c r="G37" s="528"/>
      <c r="H37" s="528"/>
      <c r="I37" s="528"/>
      <c r="J37" s="528"/>
      <c r="K37" s="528"/>
      <c r="L37" s="528"/>
      <c r="M37" s="528"/>
      <c r="N37" s="528"/>
      <c r="O37" s="528"/>
      <c r="P37" s="528"/>
      <c r="Q37" s="528"/>
      <c r="R37" s="528"/>
    </row>
    <row r="38" spans="1:2" ht="18.75">
      <c r="A38" s="342" t="s">
        <v>73</v>
      </c>
      <c r="B38" s="107" t="s">
        <v>182</v>
      </c>
    </row>
    <row r="39" ht="18.75">
      <c r="B39" s="342"/>
    </row>
    <row r="40" ht="18.75">
      <c r="B40" s="483"/>
    </row>
  </sheetData>
  <sheetProtection password="CCA0" sheet="1" objects="1" scenarios="1"/>
  <mergeCells count="11">
    <mergeCell ref="B35:R35"/>
    <mergeCell ref="B37:R37"/>
    <mergeCell ref="B36:R36"/>
    <mergeCell ref="Q6:R6"/>
    <mergeCell ref="Q5:R5"/>
    <mergeCell ref="A1:R1"/>
    <mergeCell ref="A2:R2"/>
    <mergeCell ref="A3:R3"/>
    <mergeCell ref="A4:R4"/>
    <mergeCell ref="J6:P6"/>
    <mergeCell ref="C6:I6"/>
  </mergeCells>
  <printOptions horizontalCentered="1"/>
  <pageMargins left="0.25" right="0.25" top="0.75" bottom="0.25" header="0.25" footer="0.25"/>
  <pageSetup fitToHeight="1" fitToWidth="1" horizontalDpi="600" verticalDpi="600" orientation="landscape" scale="56" r:id="rId2"/>
  <headerFooter alignWithMargins="0">
    <oddHeader>&amp;R&amp;D - &amp;T</oddHeader>
    <oddFooter>&amp;C5</oddFooter>
  </headerFooter>
  <drawing r:id="rId1"/>
</worksheet>
</file>

<file path=xl/worksheets/sheet7.xml><?xml version="1.0" encoding="utf-8"?>
<worksheet xmlns="http://schemas.openxmlformats.org/spreadsheetml/2006/main" xmlns:r="http://schemas.openxmlformats.org/officeDocument/2006/relationships">
  <sheetPr codeName="Sheet31">
    <pageSetUpPr fitToPage="1"/>
  </sheetPr>
  <dimension ref="A1:W38"/>
  <sheetViews>
    <sheetView zoomScale="70" zoomScaleNormal="70" workbookViewId="0" topLeftCell="A1">
      <selection activeCell="A1" sqref="A1:T1"/>
    </sheetView>
  </sheetViews>
  <sheetFormatPr defaultColWidth="9.140625" defaultRowHeight="12.75"/>
  <cols>
    <col min="1" max="1" width="5.57421875" style="3" customWidth="1"/>
    <col min="2" max="2" width="35.8515625" style="1" customWidth="1"/>
    <col min="3" max="3" width="11.7109375" style="1" customWidth="1"/>
    <col min="4" max="4" width="11.00390625" style="1" bestFit="1" customWidth="1"/>
    <col min="5" max="5" width="11.421875" style="1" bestFit="1" customWidth="1"/>
    <col min="6" max="6" width="10.8515625" style="1" bestFit="1" customWidth="1"/>
    <col min="7" max="7" width="11.421875" style="1" bestFit="1" customWidth="1"/>
    <col min="8" max="8" width="10.8515625" style="1" bestFit="1" customWidth="1"/>
    <col min="9" max="9" width="13.00390625" style="1" customWidth="1"/>
    <col min="10" max="11" width="11.00390625" style="1" bestFit="1" customWidth="1"/>
    <col min="12" max="12" width="12.00390625" style="1" customWidth="1"/>
    <col min="13" max="13" width="11.8515625" style="1" customWidth="1"/>
    <col min="14" max="14" width="12.00390625" style="1" customWidth="1"/>
    <col min="15" max="15" width="11.7109375" style="1" customWidth="1"/>
    <col min="16" max="16" width="9.140625" style="1" customWidth="1"/>
    <col min="17" max="17" width="14.421875" style="57" customWidth="1"/>
    <col min="18" max="18" width="17.57421875" style="57" bestFit="1" customWidth="1"/>
    <col min="19" max="19" width="14.28125" style="57" bestFit="1" customWidth="1"/>
    <col min="20" max="20" width="17.57421875" style="57" bestFit="1" customWidth="1"/>
    <col min="21" max="16384" width="9.140625" style="1" customWidth="1"/>
  </cols>
  <sheetData>
    <row r="1" spans="1:20" ht="18.75">
      <c r="A1" s="516" t="s">
        <v>0</v>
      </c>
      <c r="B1" s="516"/>
      <c r="C1" s="516"/>
      <c r="D1" s="516"/>
      <c r="E1" s="516"/>
      <c r="F1" s="516"/>
      <c r="G1" s="516"/>
      <c r="H1" s="516"/>
      <c r="I1" s="516"/>
      <c r="J1" s="516"/>
      <c r="K1" s="516"/>
      <c r="L1" s="516"/>
      <c r="M1" s="516"/>
      <c r="N1" s="516"/>
      <c r="O1" s="516"/>
      <c r="P1" s="516"/>
      <c r="Q1" s="516"/>
      <c r="R1" s="516"/>
      <c r="S1" s="516"/>
      <c r="T1" s="516"/>
    </row>
    <row r="2" spans="1:20" ht="18.75">
      <c r="A2" s="516" t="s">
        <v>120</v>
      </c>
      <c r="B2" s="516"/>
      <c r="C2" s="516"/>
      <c r="D2" s="516"/>
      <c r="E2" s="516"/>
      <c r="F2" s="516"/>
      <c r="G2" s="516"/>
      <c r="H2" s="516"/>
      <c r="I2" s="516"/>
      <c r="J2" s="516"/>
      <c r="K2" s="516"/>
      <c r="L2" s="516"/>
      <c r="M2" s="516"/>
      <c r="N2" s="516"/>
      <c r="O2" s="516"/>
      <c r="P2" s="516"/>
      <c r="Q2" s="516"/>
      <c r="R2" s="516"/>
      <c r="S2" s="516"/>
      <c r="T2" s="516"/>
    </row>
    <row r="3" spans="1:20" ht="18.75">
      <c r="A3" s="516" t="s">
        <v>119</v>
      </c>
      <c r="B3" s="516"/>
      <c r="C3" s="516"/>
      <c r="D3" s="516"/>
      <c r="E3" s="516"/>
      <c r="F3" s="516"/>
      <c r="G3" s="516"/>
      <c r="H3" s="516"/>
      <c r="I3" s="516"/>
      <c r="J3" s="516"/>
      <c r="K3" s="516"/>
      <c r="L3" s="516"/>
      <c r="M3" s="516"/>
      <c r="N3" s="516"/>
      <c r="O3" s="516"/>
      <c r="P3" s="516"/>
      <c r="Q3" s="516"/>
      <c r="R3" s="516"/>
      <c r="S3" s="516"/>
      <c r="T3" s="516"/>
    </row>
    <row r="4" spans="1:20" ht="18.75">
      <c r="A4" s="516" t="s">
        <v>105</v>
      </c>
      <c r="B4" s="516"/>
      <c r="C4" s="516"/>
      <c r="D4" s="516"/>
      <c r="E4" s="516"/>
      <c r="F4" s="516"/>
      <c r="G4" s="516"/>
      <c r="H4" s="516"/>
      <c r="I4" s="516"/>
      <c r="J4" s="516"/>
      <c r="K4" s="516"/>
      <c r="L4" s="516"/>
      <c r="M4" s="516"/>
      <c r="N4" s="516"/>
      <c r="O4" s="516"/>
      <c r="P4" s="516"/>
      <c r="Q4" s="516"/>
      <c r="R4" s="516"/>
      <c r="S4" s="516"/>
      <c r="T4" s="516"/>
    </row>
    <row r="5" spans="1:20" ht="12.75" customHeight="1">
      <c r="A5" s="191"/>
      <c r="B5" s="191"/>
      <c r="C5" s="26"/>
      <c r="D5" s="26"/>
      <c r="E5" s="26"/>
      <c r="F5" s="26"/>
      <c r="G5" s="26"/>
      <c r="H5" s="26"/>
      <c r="I5" s="26"/>
      <c r="J5" s="26"/>
      <c r="K5" s="26"/>
      <c r="L5" s="176"/>
      <c r="M5" s="77"/>
      <c r="N5" s="26"/>
      <c r="O5" s="26"/>
      <c r="P5" s="26"/>
      <c r="Q5" s="533"/>
      <c r="R5" s="533"/>
      <c r="S5" s="190"/>
      <c r="T5" s="190"/>
    </row>
    <row r="6" spans="1:20" ht="18.75">
      <c r="A6" s="191"/>
      <c r="B6" s="191"/>
      <c r="C6" s="513">
        <v>2014</v>
      </c>
      <c r="D6" s="514"/>
      <c r="E6" s="514"/>
      <c r="F6" s="514"/>
      <c r="G6" s="514"/>
      <c r="H6" s="514"/>
      <c r="I6" s="515"/>
      <c r="J6" s="513">
        <v>2015</v>
      </c>
      <c r="K6" s="514"/>
      <c r="L6" s="514"/>
      <c r="M6" s="514"/>
      <c r="N6" s="514"/>
      <c r="O6" s="514"/>
      <c r="P6" s="515"/>
      <c r="Q6" s="525" t="s">
        <v>14</v>
      </c>
      <c r="R6" s="535"/>
      <c r="S6" s="525" t="s">
        <v>43</v>
      </c>
      <c r="T6" s="537"/>
    </row>
    <row r="7" spans="1:20" ht="18.75">
      <c r="A7" s="191"/>
      <c r="B7" s="26"/>
      <c r="C7" s="189" t="s">
        <v>15</v>
      </c>
      <c r="D7" s="189" t="s">
        <v>16</v>
      </c>
      <c r="E7" s="189" t="s">
        <v>17</v>
      </c>
      <c r="F7" s="144" t="s">
        <v>18</v>
      </c>
      <c r="G7" s="144" t="s">
        <v>19</v>
      </c>
      <c r="H7" s="189" t="s">
        <v>20</v>
      </c>
      <c r="I7" s="189" t="s">
        <v>21</v>
      </c>
      <c r="J7" s="189" t="s">
        <v>15</v>
      </c>
      <c r="K7" s="189" t="s">
        <v>16</v>
      </c>
      <c r="L7" s="189" t="s">
        <v>17</v>
      </c>
      <c r="M7" s="144" t="s">
        <v>18</v>
      </c>
      <c r="N7" s="144" t="s">
        <v>19</v>
      </c>
      <c r="O7" s="189" t="s">
        <v>20</v>
      </c>
      <c r="P7" s="189" t="s">
        <v>21</v>
      </c>
      <c r="Q7" s="199" t="s">
        <v>30</v>
      </c>
      <c r="R7" s="200" t="s">
        <v>31</v>
      </c>
      <c r="S7" s="236" t="s">
        <v>30</v>
      </c>
      <c r="T7" s="200" t="s">
        <v>31</v>
      </c>
    </row>
    <row r="8" spans="1:20" ht="18.75">
      <c r="A8" s="191"/>
      <c r="B8" s="26"/>
      <c r="C8" s="212"/>
      <c r="D8" s="212"/>
      <c r="E8" s="212"/>
      <c r="F8" s="211"/>
      <c r="G8" s="211"/>
      <c r="H8" s="212"/>
      <c r="I8" s="212"/>
      <c r="J8" s="212"/>
      <c r="K8" s="212"/>
      <c r="L8" s="212"/>
      <c r="M8" s="211"/>
      <c r="N8" s="211"/>
      <c r="O8" s="212"/>
      <c r="P8" s="212"/>
      <c r="Q8" s="195"/>
      <c r="R8" s="196"/>
      <c r="S8" s="195"/>
      <c r="T8" s="196"/>
    </row>
    <row r="9" spans="1:23" ht="18.75">
      <c r="A9" s="191" t="s">
        <v>55</v>
      </c>
      <c r="B9" s="26"/>
      <c r="C9" s="185">
        <v>2046</v>
      </c>
      <c r="D9" s="185">
        <v>1988</v>
      </c>
      <c r="E9" s="185">
        <v>4034</v>
      </c>
      <c r="F9" s="186">
        <v>1953</v>
      </c>
      <c r="G9" s="186">
        <v>5987</v>
      </c>
      <c r="H9" s="185">
        <v>2176</v>
      </c>
      <c r="I9" s="185">
        <v>8163</v>
      </c>
      <c r="J9" s="442">
        <v>1997</v>
      </c>
      <c r="K9" s="185">
        <v>2326</v>
      </c>
      <c r="L9" s="185">
        <v>4323</v>
      </c>
      <c r="M9" s="186">
        <v>2025</v>
      </c>
      <c r="N9" s="186">
        <v>6348</v>
      </c>
      <c r="O9" s="185"/>
      <c r="P9" s="185"/>
      <c r="Q9" s="283">
        <v>0.03686635944700461</v>
      </c>
      <c r="R9" s="284">
        <v>0.06029731084015367</v>
      </c>
      <c r="S9" s="289">
        <v>-0.15</v>
      </c>
      <c r="T9" s="290">
        <v>-0.15</v>
      </c>
      <c r="U9" s="26"/>
      <c r="V9" s="26"/>
      <c r="W9" s="26"/>
    </row>
    <row r="10" spans="1:23" ht="20.25" customHeight="1">
      <c r="A10" s="191"/>
      <c r="B10" s="191"/>
      <c r="C10" s="192"/>
      <c r="D10" s="192"/>
      <c r="E10" s="192"/>
      <c r="F10" s="184"/>
      <c r="G10" s="184"/>
      <c r="H10" s="192"/>
      <c r="I10" s="192"/>
      <c r="J10" s="443"/>
      <c r="K10" s="192"/>
      <c r="L10" s="192"/>
      <c r="M10" s="184"/>
      <c r="N10" s="184"/>
      <c r="O10" s="192"/>
      <c r="P10" s="192"/>
      <c r="Q10" s="197"/>
      <c r="R10" s="273"/>
      <c r="S10" s="272"/>
      <c r="T10" s="181"/>
      <c r="U10" s="26"/>
      <c r="V10" s="26"/>
      <c r="W10" s="26"/>
    </row>
    <row r="11" spans="1:23" ht="20.25" customHeight="1">
      <c r="A11" s="191" t="s">
        <v>9</v>
      </c>
      <c r="B11" s="191"/>
      <c r="C11" s="328"/>
      <c r="D11" s="328"/>
      <c r="E11" s="328"/>
      <c r="F11" s="329"/>
      <c r="G11" s="329"/>
      <c r="H11" s="328"/>
      <c r="I11" s="328"/>
      <c r="J11" s="444"/>
      <c r="K11" s="328"/>
      <c r="L11" s="328"/>
      <c r="M11" s="329"/>
      <c r="N11" s="329"/>
      <c r="O11" s="328"/>
      <c r="P11" s="328"/>
      <c r="Q11" s="197"/>
      <c r="R11" s="273"/>
      <c r="S11" s="272"/>
      <c r="T11" s="181"/>
      <c r="U11" s="26"/>
      <c r="V11" s="26"/>
      <c r="W11" s="26"/>
    </row>
    <row r="12" spans="1:23" ht="20.25" customHeight="1">
      <c r="A12" s="191"/>
      <c r="B12" s="26" t="s">
        <v>13</v>
      </c>
      <c r="C12" s="328">
        <v>336</v>
      </c>
      <c r="D12" s="328">
        <v>285</v>
      </c>
      <c r="E12" s="328">
        <v>621</v>
      </c>
      <c r="F12" s="329">
        <v>285</v>
      </c>
      <c r="G12" s="329">
        <v>906</v>
      </c>
      <c r="H12" s="328">
        <v>320</v>
      </c>
      <c r="I12" s="328">
        <v>1226</v>
      </c>
      <c r="J12" s="444">
        <v>294</v>
      </c>
      <c r="K12" s="328">
        <v>306</v>
      </c>
      <c r="L12" s="328">
        <v>600</v>
      </c>
      <c r="M12" s="329">
        <v>295</v>
      </c>
      <c r="N12" s="329">
        <v>895</v>
      </c>
      <c r="O12" s="328"/>
      <c r="P12" s="328"/>
      <c r="Q12" s="283">
        <v>0.03508771929824561</v>
      </c>
      <c r="R12" s="284">
        <v>-0.012141280353200883</v>
      </c>
      <c r="S12" s="289">
        <v>-0.1</v>
      </c>
      <c r="T12" s="290">
        <v>-0.09</v>
      </c>
      <c r="U12" s="26"/>
      <c r="V12" s="26"/>
      <c r="W12" s="26"/>
    </row>
    <row r="13" spans="1:23" ht="20.25" customHeight="1">
      <c r="A13" s="191"/>
      <c r="B13" s="8" t="s">
        <v>228</v>
      </c>
      <c r="C13" s="328">
        <v>0</v>
      </c>
      <c r="D13" s="328">
        <v>0</v>
      </c>
      <c r="E13" s="328">
        <v>0</v>
      </c>
      <c r="F13" s="329">
        <v>49</v>
      </c>
      <c r="G13" s="329">
        <v>49</v>
      </c>
      <c r="H13" s="328">
        <v>207</v>
      </c>
      <c r="I13" s="328">
        <v>256</v>
      </c>
      <c r="J13" s="444">
        <v>264</v>
      </c>
      <c r="K13" s="328">
        <v>479</v>
      </c>
      <c r="L13" s="328">
        <v>743</v>
      </c>
      <c r="M13" s="329">
        <v>291</v>
      </c>
      <c r="N13" s="329">
        <v>1034</v>
      </c>
      <c r="O13" s="328"/>
      <c r="P13" s="328"/>
      <c r="Q13" s="283" t="s">
        <v>101</v>
      </c>
      <c r="R13" s="284" t="s">
        <v>101</v>
      </c>
      <c r="S13" s="289" t="s">
        <v>40</v>
      </c>
      <c r="T13" s="290" t="s">
        <v>40</v>
      </c>
      <c r="U13" s="26"/>
      <c r="V13" s="26"/>
      <c r="W13" s="26"/>
    </row>
    <row r="14" spans="1:23" ht="20.25" customHeight="1">
      <c r="A14" s="191"/>
      <c r="B14" s="26" t="s">
        <v>256</v>
      </c>
      <c r="C14" s="328">
        <v>168</v>
      </c>
      <c r="D14" s="328">
        <v>194</v>
      </c>
      <c r="E14" s="328">
        <v>362</v>
      </c>
      <c r="F14" s="329">
        <v>169</v>
      </c>
      <c r="G14" s="329">
        <v>531</v>
      </c>
      <c r="H14" s="328">
        <v>142</v>
      </c>
      <c r="I14" s="328">
        <v>673</v>
      </c>
      <c r="J14" s="444">
        <v>151</v>
      </c>
      <c r="K14" s="328">
        <v>146</v>
      </c>
      <c r="L14" s="328">
        <v>297</v>
      </c>
      <c r="M14" s="329">
        <v>121</v>
      </c>
      <c r="N14" s="329">
        <v>418</v>
      </c>
      <c r="O14" s="328"/>
      <c r="P14" s="328"/>
      <c r="Q14" s="283">
        <v>-0.28402366863905326</v>
      </c>
      <c r="R14" s="284">
        <v>-0.2128060263653484</v>
      </c>
      <c r="S14" s="289">
        <v>-0.10000000000000003</v>
      </c>
      <c r="T14" s="290">
        <v>-0.09999999999999999</v>
      </c>
      <c r="U14" s="26"/>
      <c r="V14" s="26"/>
      <c r="W14" s="26"/>
    </row>
    <row r="15" spans="1:23" ht="20.25" customHeight="1">
      <c r="A15" s="191"/>
      <c r="B15" s="26" t="s">
        <v>227</v>
      </c>
      <c r="C15" s="328">
        <v>91</v>
      </c>
      <c r="D15" s="328">
        <v>95</v>
      </c>
      <c r="E15" s="328">
        <v>186</v>
      </c>
      <c r="F15" s="329">
        <v>73</v>
      </c>
      <c r="G15" s="329">
        <v>259</v>
      </c>
      <c r="H15" s="328">
        <v>67</v>
      </c>
      <c r="I15" s="328">
        <v>326</v>
      </c>
      <c r="J15" s="444">
        <v>56</v>
      </c>
      <c r="K15" s="328">
        <v>59</v>
      </c>
      <c r="L15" s="328">
        <v>115</v>
      </c>
      <c r="M15" s="329">
        <v>53</v>
      </c>
      <c r="N15" s="329">
        <v>168</v>
      </c>
      <c r="O15" s="328"/>
      <c r="P15" s="328"/>
      <c r="Q15" s="283">
        <v>-0.273972602739726</v>
      </c>
      <c r="R15" s="284">
        <v>-0.35135135135135137</v>
      </c>
      <c r="S15" s="289">
        <v>-0.020000000000000018</v>
      </c>
      <c r="T15" s="290">
        <v>-0.019999999999999962</v>
      </c>
      <c r="U15" s="26"/>
      <c r="V15" s="26"/>
      <c r="W15" s="26"/>
    </row>
    <row r="16" spans="1:23" ht="20.25" customHeight="1" collapsed="1">
      <c r="A16" s="191" t="s">
        <v>8</v>
      </c>
      <c r="B16" s="26"/>
      <c r="C16" s="328"/>
      <c r="D16" s="328"/>
      <c r="E16" s="328"/>
      <c r="F16" s="329"/>
      <c r="G16" s="329"/>
      <c r="H16" s="328"/>
      <c r="I16" s="328"/>
      <c r="J16" s="444"/>
      <c r="K16" s="328"/>
      <c r="L16" s="328"/>
      <c r="M16" s="329"/>
      <c r="N16" s="329"/>
      <c r="O16" s="328"/>
      <c r="P16" s="328"/>
      <c r="Q16" s="197"/>
      <c r="R16" s="181"/>
      <c r="S16" s="289"/>
      <c r="T16" s="290"/>
      <c r="U16" s="26"/>
      <c r="V16" s="26"/>
      <c r="W16" s="26"/>
    </row>
    <row r="17" spans="1:23" ht="20.25" customHeight="1">
      <c r="A17" s="191"/>
      <c r="B17" s="26" t="s">
        <v>5</v>
      </c>
      <c r="C17" s="328">
        <v>11</v>
      </c>
      <c r="D17" s="328">
        <v>8</v>
      </c>
      <c r="E17" s="328">
        <v>19</v>
      </c>
      <c r="F17" s="329">
        <v>12</v>
      </c>
      <c r="G17" s="329">
        <v>31</v>
      </c>
      <c r="H17" s="328">
        <v>10</v>
      </c>
      <c r="I17" s="328">
        <v>41</v>
      </c>
      <c r="J17" s="444">
        <v>8</v>
      </c>
      <c r="K17" s="328">
        <v>4</v>
      </c>
      <c r="L17" s="328">
        <v>12</v>
      </c>
      <c r="M17" s="329">
        <v>2</v>
      </c>
      <c r="N17" s="329">
        <v>14</v>
      </c>
      <c r="O17" s="328"/>
      <c r="P17" s="328"/>
      <c r="Q17" s="283">
        <v>-0.8333333333333334</v>
      </c>
      <c r="R17" s="284">
        <v>-0.5483870967741935</v>
      </c>
      <c r="S17" s="289">
        <v>-0.07999999999999996</v>
      </c>
      <c r="T17" s="290">
        <v>-0.030000000000000027</v>
      </c>
      <c r="U17" s="26"/>
      <c r="V17" s="26"/>
      <c r="W17" s="26"/>
    </row>
    <row r="18" spans="1:23" ht="20.25" customHeight="1">
      <c r="A18" s="191"/>
      <c r="B18" s="365" t="s">
        <v>225</v>
      </c>
      <c r="C18" s="328">
        <v>0</v>
      </c>
      <c r="D18" s="328">
        <v>0</v>
      </c>
      <c r="E18" s="328">
        <v>0</v>
      </c>
      <c r="F18" s="329">
        <v>1</v>
      </c>
      <c r="G18" s="329">
        <v>1</v>
      </c>
      <c r="H18" s="328">
        <v>4</v>
      </c>
      <c r="I18" s="328">
        <v>5</v>
      </c>
      <c r="J18" s="444">
        <v>2</v>
      </c>
      <c r="K18" s="328">
        <v>15</v>
      </c>
      <c r="L18" s="328">
        <v>17</v>
      </c>
      <c r="M18" s="329">
        <v>37</v>
      </c>
      <c r="N18" s="329">
        <v>54</v>
      </c>
      <c r="O18" s="328"/>
      <c r="P18" s="328"/>
      <c r="Q18" s="283" t="s">
        <v>101</v>
      </c>
      <c r="R18" s="284" t="s">
        <v>101</v>
      </c>
      <c r="S18" s="289" t="s">
        <v>40</v>
      </c>
      <c r="T18" s="290" t="s">
        <v>40</v>
      </c>
      <c r="U18" s="26"/>
      <c r="V18" s="26"/>
      <c r="W18" s="26"/>
    </row>
    <row r="19" spans="1:23" ht="20.25" customHeight="1">
      <c r="A19" s="191"/>
      <c r="B19" s="26" t="s">
        <v>38</v>
      </c>
      <c r="C19" s="328">
        <v>197</v>
      </c>
      <c r="D19" s="328">
        <v>205</v>
      </c>
      <c r="E19" s="328">
        <v>402</v>
      </c>
      <c r="F19" s="329">
        <v>206</v>
      </c>
      <c r="G19" s="329">
        <v>608</v>
      </c>
      <c r="H19" s="328">
        <v>214</v>
      </c>
      <c r="I19" s="328">
        <v>822</v>
      </c>
      <c r="J19" s="444">
        <v>194</v>
      </c>
      <c r="K19" s="328">
        <v>200</v>
      </c>
      <c r="L19" s="328">
        <v>394</v>
      </c>
      <c r="M19" s="329">
        <v>196</v>
      </c>
      <c r="N19" s="329">
        <v>590</v>
      </c>
      <c r="O19" s="328"/>
      <c r="P19" s="328"/>
      <c r="Q19" s="283">
        <v>-0.04854368932038835</v>
      </c>
      <c r="R19" s="284">
        <v>-0.029605263157894735</v>
      </c>
      <c r="S19" s="289">
        <v>-0.18</v>
      </c>
      <c r="T19" s="290">
        <v>-0.17</v>
      </c>
      <c r="U19" s="26"/>
      <c r="V19" s="26"/>
      <c r="W19" s="26"/>
    </row>
    <row r="20" spans="1:23" ht="20.25" customHeight="1">
      <c r="A20" s="191"/>
      <c r="B20" s="26" t="s">
        <v>67</v>
      </c>
      <c r="C20" s="328">
        <v>125</v>
      </c>
      <c r="D20" s="328">
        <v>148</v>
      </c>
      <c r="E20" s="328">
        <v>273</v>
      </c>
      <c r="F20" s="329">
        <v>159</v>
      </c>
      <c r="G20" s="329">
        <v>432</v>
      </c>
      <c r="H20" s="328">
        <v>167</v>
      </c>
      <c r="I20" s="328">
        <v>599</v>
      </c>
      <c r="J20" s="444">
        <v>144</v>
      </c>
      <c r="K20" s="328">
        <v>160</v>
      </c>
      <c r="L20" s="328">
        <v>304</v>
      </c>
      <c r="M20" s="329">
        <v>119</v>
      </c>
      <c r="N20" s="329">
        <v>423</v>
      </c>
      <c r="O20" s="328"/>
      <c r="P20" s="328"/>
      <c r="Q20" s="283">
        <v>-0.25157232704402516</v>
      </c>
      <c r="R20" s="284">
        <v>-0.020833333333333332</v>
      </c>
      <c r="S20" s="289">
        <v>-0.13</v>
      </c>
      <c r="T20" s="290">
        <v>-0.18</v>
      </c>
      <c r="U20" s="26"/>
      <c r="V20" s="26"/>
      <c r="W20" s="26"/>
    </row>
    <row r="21" spans="1:23" ht="20.25" customHeight="1">
      <c r="A21" s="191" t="s">
        <v>52</v>
      </c>
      <c r="B21" s="26"/>
      <c r="C21" s="328"/>
      <c r="D21" s="328"/>
      <c r="E21" s="328"/>
      <c r="F21" s="329"/>
      <c r="G21" s="329"/>
      <c r="H21" s="328"/>
      <c r="I21" s="328"/>
      <c r="J21" s="444"/>
      <c r="K21" s="328"/>
      <c r="L21" s="328"/>
      <c r="M21" s="329"/>
      <c r="N21" s="329"/>
      <c r="O21" s="328"/>
      <c r="P21" s="328"/>
      <c r="Q21" s="197"/>
      <c r="R21" s="181"/>
      <c r="S21" s="289"/>
      <c r="T21" s="290"/>
      <c r="U21" s="26"/>
      <c r="V21" s="26"/>
      <c r="W21" s="26"/>
    </row>
    <row r="22" spans="1:23" ht="20.25" customHeight="1">
      <c r="A22" s="191"/>
      <c r="B22" s="26" t="s">
        <v>236</v>
      </c>
      <c r="C22" s="328">
        <v>215</v>
      </c>
      <c r="D22" s="328">
        <v>138</v>
      </c>
      <c r="E22" s="328">
        <v>353</v>
      </c>
      <c r="F22" s="329">
        <v>42</v>
      </c>
      <c r="G22" s="329">
        <v>395</v>
      </c>
      <c r="H22" s="328">
        <v>53</v>
      </c>
      <c r="I22" s="328">
        <v>448</v>
      </c>
      <c r="J22" s="444">
        <v>46</v>
      </c>
      <c r="K22" s="328">
        <v>40</v>
      </c>
      <c r="L22" s="328">
        <v>86</v>
      </c>
      <c r="M22" s="329">
        <v>28</v>
      </c>
      <c r="N22" s="329">
        <v>114</v>
      </c>
      <c r="O22" s="328"/>
      <c r="P22" s="328"/>
      <c r="Q22" s="283">
        <v>-0.3333333333333333</v>
      </c>
      <c r="R22" s="284">
        <v>-0.7113924050632912</v>
      </c>
      <c r="S22" s="289">
        <v>-0.12000000000000002</v>
      </c>
      <c r="T22" s="290">
        <v>-0.029999999999999916</v>
      </c>
      <c r="U22" s="26"/>
      <c r="V22" s="26"/>
      <c r="W22" s="26"/>
    </row>
    <row r="23" spans="1:23" ht="20.25" customHeight="1" collapsed="1">
      <c r="A23" s="191" t="s">
        <v>37</v>
      </c>
      <c r="B23" s="26"/>
      <c r="C23" s="328"/>
      <c r="D23" s="328"/>
      <c r="E23" s="328"/>
      <c r="F23" s="329"/>
      <c r="G23" s="329"/>
      <c r="H23" s="328"/>
      <c r="I23" s="328"/>
      <c r="J23" s="444"/>
      <c r="K23" s="328"/>
      <c r="L23" s="328"/>
      <c r="M23" s="329"/>
      <c r="N23" s="329"/>
      <c r="O23" s="328"/>
      <c r="P23" s="328"/>
      <c r="Q23" s="197"/>
      <c r="R23" s="181"/>
      <c r="S23" s="272"/>
      <c r="T23" s="273"/>
      <c r="U23" s="26"/>
      <c r="V23" s="26"/>
      <c r="W23" s="26"/>
    </row>
    <row r="24" spans="1:23" ht="20.25" customHeight="1">
      <c r="A24" s="191"/>
      <c r="B24" s="26" t="s">
        <v>95</v>
      </c>
      <c r="C24" s="328">
        <v>134</v>
      </c>
      <c r="D24" s="328">
        <v>148</v>
      </c>
      <c r="E24" s="328">
        <v>282</v>
      </c>
      <c r="F24" s="329">
        <v>152</v>
      </c>
      <c r="G24" s="329">
        <v>434</v>
      </c>
      <c r="H24" s="328">
        <v>154</v>
      </c>
      <c r="I24" s="328">
        <v>588</v>
      </c>
      <c r="J24" s="444">
        <v>141</v>
      </c>
      <c r="K24" s="328">
        <v>151</v>
      </c>
      <c r="L24" s="328">
        <v>292</v>
      </c>
      <c r="M24" s="329">
        <v>154</v>
      </c>
      <c r="N24" s="329">
        <v>446</v>
      </c>
      <c r="O24" s="328"/>
      <c r="P24" s="328"/>
      <c r="Q24" s="283">
        <v>0.013157894736842105</v>
      </c>
      <c r="R24" s="284">
        <v>0.027649769585253458</v>
      </c>
      <c r="S24" s="289">
        <v>-0.21</v>
      </c>
      <c r="T24" s="290">
        <v>-0.19</v>
      </c>
      <c r="U24" s="26"/>
      <c r="V24" s="26"/>
      <c r="W24" s="26"/>
    </row>
    <row r="25" spans="1:23" ht="20.25" customHeight="1">
      <c r="A25" s="191" t="s">
        <v>7</v>
      </c>
      <c r="B25" s="191"/>
      <c r="C25" s="328"/>
      <c r="D25" s="328"/>
      <c r="E25" s="328"/>
      <c r="F25" s="329"/>
      <c r="G25" s="329"/>
      <c r="H25" s="328"/>
      <c r="I25" s="328"/>
      <c r="J25" s="444"/>
      <c r="K25" s="328"/>
      <c r="L25" s="328"/>
      <c r="M25" s="329"/>
      <c r="N25" s="329"/>
      <c r="O25" s="328"/>
      <c r="P25" s="328"/>
      <c r="Q25" s="197"/>
      <c r="R25" s="181"/>
      <c r="S25" s="272"/>
      <c r="T25" s="273"/>
      <c r="U25" s="26"/>
      <c r="V25" s="26"/>
      <c r="W25" s="26"/>
    </row>
    <row r="26" spans="1:23" ht="20.25" customHeight="1">
      <c r="A26" s="191"/>
      <c r="B26" s="26" t="s">
        <v>66</v>
      </c>
      <c r="C26" s="328">
        <v>45</v>
      </c>
      <c r="D26" s="328">
        <v>77</v>
      </c>
      <c r="E26" s="328">
        <v>122</v>
      </c>
      <c r="F26" s="329">
        <v>103</v>
      </c>
      <c r="G26" s="329">
        <v>225</v>
      </c>
      <c r="H26" s="328">
        <v>145</v>
      </c>
      <c r="I26" s="328">
        <v>370</v>
      </c>
      <c r="J26" s="444">
        <v>155</v>
      </c>
      <c r="K26" s="328">
        <v>194</v>
      </c>
      <c r="L26" s="328">
        <v>349</v>
      </c>
      <c r="M26" s="329">
        <v>221</v>
      </c>
      <c r="N26" s="329">
        <v>570</v>
      </c>
      <c r="O26" s="328"/>
      <c r="P26" s="328"/>
      <c r="Q26" s="283" t="s">
        <v>101</v>
      </c>
      <c r="R26" s="284" t="s">
        <v>101</v>
      </c>
      <c r="S26" s="289" t="s">
        <v>40</v>
      </c>
      <c r="T26" s="290" t="s">
        <v>40</v>
      </c>
      <c r="U26" s="26"/>
      <c r="V26" s="26"/>
      <c r="W26" s="26"/>
    </row>
    <row r="27" spans="1:23" ht="20.25" customHeight="1">
      <c r="A27" s="191"/>
      <c r="B27" s="26"/>
      <c r="C27" s="328"/>
      <c r="D27" s="328"/>
      <c r="E27" s="328"/>
      <c r="F27" s="329"/>
      <c r="G27" s="329"/>
      <c r="H27" s="328"/>
      <c r="I27" s="328"/>
      <c r="J27" s="444"/>
      <c r="K27" s="328"/>
      <c r="L27" s="328"/>
      <c r="M27" s="329"/>
      <c r="N27" s="329"/>
      <c r="O27" s="328"/>
      <c r="P27" s="328"/>
      <c r="Q27" s="197"/>
      <c r="R27" s="181"/>
      <c r="S27" s="272"/>
      <c r="T27" s="273"/>
      <c r="U27" s="26"/>
      <c r="V27" s="26"/>
      <c r="W27" s="26"/>
    </row>
    <row r="28" spans="1:23" ht="20.25" customHeight="1">
      <c r="A28" s="115" t="s">
        <v>249</v>
      </c>
      <c r="B28" s="26"/>
      <c r="C28" s="328">
        <v>724</v>
      </c>
      <c r="D28" s="328">
        <v>690</v>
      </c>
      <c r="E28" s="328">
        <v>1414</v>
      </c>
      <c r="F28" s="329">
        <v>702</v>
      </c>
      <c r="G28" s="329">
        <v>2116</v>
      </c>
      <c r="H28" s="328">
        <v>693</v>
      </c>
      <c r="I28" s="328">
        <v>2809</v>
      </c>
      <c r="J28" s="444">
        <v>542</v>
      </c>
      <c r="K28" s="328">
        <v>572</v>
      </c>
      <c r="L28" s="328">
        <v>1114</v>
      </c>
      <c r="M28" s="329">
        <v>508</v>
      </c>
      <c r="N28" s="329">
        <v>1622</v>
      </c>
      <c r="O28" s="328"/>
      <c r="P28" s="328"/>
      <c r="Q28" s="283">
        <v>-0.27635327635327633</v>
      </c>
      <c r="R28" s="284">
        <v>-0.2334593572778828</v>
      </c>
      <c r="S28" s="289">
        <v>-0.07000000000000003</v>
      </c>
      <c r="T28" s="290">
        <v>-0.07</v>
      </c>
      <c r="U28" s="26"/>
      <c r="V28" s="26"/>
      <c r="W28" s="26"/>
    </row>
    <row r="29" spans="1:23" ht="20.25" customHeight="1">
      <c r="A29" s="115"/>
      <c r="B29" s="26"/>
      <c r="C29" s="328"/>
      <c r="D29" s="328"/>
      <c r="E29" s="328"/>
      <c r="F29" s="329"/>
      <c r="G29" s="329"/>
      <c r="H29" s="328"/>
      <c r="I29" s="328"/>
      <c r="J29" s="444"/>
      <c r="K29" s="328"/>
      <c r="L29" s="328"/>
      <c r="M29" s="329"/>
      <c r="N29" s="329"/>
      <c r="O29" s="328"/>
      <c r="P29" s="328"/>
      <c r="Q29" s="197"/>
      <c r="R29" s="273"/>
      <c r="S29" s="272"/>
      <c r="T29" s="273"/>
      <c r="U29" s="26"/>
      <c r="V29" s="26"/>
      <c r="W29" s="26"/>
    </row>
    <row r="30" spans="1:20" ht="20.25" customHeight="1">
      <c r="A30" s="115" t="s">
        <v>175</v>
      </c>
      <c r="B30" s="26"/>
      <c r="C30" s="331">
        <v>1981</v>
      </c>
      <c r="D30" s="331">
        <v>1961</v>
      </c>
      <c r="E30" s="331">
        <v>3942</v>
      </c>
      <c r="F30" s="332">
        <v>1911</v>
      </c>
      <c r="G30" s="332">
        <v>5853</v>
      </c>
      <c r="H30" s="331">
        <v>2125</v>
      </c>
      <c r="I30" s="331">
        <v>7978</v>
      </c>
      <c r="J30" s="445">
        <v>1943</v>
      </c>
      <c r="K30" s="331">
        <v>2265</v>
      </c>
      <c r="L30" s="331">
        <v>4208</v>
      </c>
      <c r="M30" s="332">
        <v>1972</v>
      </c>
      <c r="N30" s="332">
        <v>6180</v>
      </c>
      <c r="O30" s="331"/>
      <c r="P30" s="331"/>
      <c r="Q30" s="287">
        <v>0.03192046049188906</v>
      </c>
      <c r="R30" s="288">
        <v>0.05586878523833931</v>
      </c>
      <c r="S30" s="291">
        <v>-0.15</v>
      </c>
      <c r="T30" s="292">
        <v>-0.15</v>
      </c>
    </row>
    <row r="31" spans="1:20" ht="20.25" customHeight="1">
      <c r="A31" s="115"/>
      <c r="B31" s="26"/>
      <c r="C31" s="180"/>
      <c r="D31" s="180"/>
      <c r="E31" s="180"/>
      <c r="F31" s="180"/>
      <c r="G31" s="180"/>
      <c r="H31" s="180"/>
      <c r="I31" s="180"/>
      <c r="J31" s="180"/>
      <c r="K31" s="180"/>
      <c r="L31" s="180"/>
      <c r="M31" s="180"/>
      <c r="N31" s="180"/>
      <c r="O31" s="180"/>
      <c r="P31" s="180"/>
      <c r="Q31" s="190"/>
      <c r="R31" s="190"/>
      <c r="S31" s="190"/>
      <c r="T31" s="190"/>
    </row>
    <row r="32" spans="1:20" ht="18.75">
      <c r="A32" s="191"/>
      <c r="B32" s="531"/>
      <c r="C32" s="532"/>
      <c r="D32" s="532"/>
      <c r="E32" s="532"/>
      <c r="F32" s="532"/>
      <c r="G32" s="532"/>
      <c r="H32" s="532"/>
      <c r="I32" s="532"/>
      <c r="J32" s="532"/>
      <c r="K32" s="532"/>
      <c r="L32" s="532"/>
      <c r="M32" s="532"/>
      <c r="N32" s="532"/>
      <c r="O32" s="532"/>
      <c r="P32" s="532"/>
      <c r="Q32" s="532"/>
      <c r="R32" s="532"/>
      <c r="S32" s="190"/>
      <c r="T32" s="190"/>
    </row>
    <row r="33" spans="1:20" ht="18.75">
      <c r="A33" s="342" t="s">
        <v>101</v>
      </c>
      <c r="B33" s="342" t="s">
        <v>123</v>
      </c>
      <c r="C33" s="441"/>
      <c r="D33" s="441"/>
      <c r="E33" s="441"/>
      <c r="F33" s="441"/>
      <c r="G33" s="441"/>
      <c r="H33" s="441"/>
      <c r="I33" s="441"/>
      <c r="J33" s="441"/>
      <c r="K33" s="441"/>
      <c r="L33" s="441"/>
      <c r="M33" s="441"/>
      <c r="N33" s="441"/>
      <c r="O33" s="441"/>
      <c r="P33" s="441"/>
      <c r="Q33" s="440"/>
      <c r="R33" s="440"/>
      <c r="S33" s="190"/>
      <c r="T33" s="190"/>
    </row>
    <row r="34" spans="1:23" s="132" customFormat="1" ht="57.75" customHeight="1">
      <c r="A34" s="342" t="s">
        <v>41</v>
      </c>
      <c r="B34" s="536" t="s">
        <v>274</v>
      </c>
      <c r="C34" s="536"/>
      <c r="D34" s="536"/>
      <c r="E34" s="536"/>
      <c r="F34" s="536"/>
      <c r="G34" s="536"/>
      <c r="H34" s="536"/>
      <c r="I34" s="536"/>
      <c r="J34" s="536"/>
      <c r="K34" s="536"/>
      <c r="L34" s="536"/>
      <c r="M34" s="536"/>
      <c r="N34" s="536"/>
      <c r="O34" s="536"/>
      <c r="P34" s="536"/>
      <c r="Q34" s="536"/>
      <c r="R34" s="536"/>
      <c r="S34" s="536"/>
      <c r="T34" s="536"/>
      <c r="U34" s="464"/>
      <c r="V34" s="464"/>
      <c r="W34" s="464"/>
    </row>
    <row r="35" spans="1:20" ht="18.75">
      <c r="A35" s="342" t="s">
        <v>42</v>
      </c>
      <c r="B35" s="534" t="s">
        <v>248</v>
      </c>
      <c r="C35" s="534"/>
      <c r="D35" s="534"/>
      <c r="E35" s="534"/>
      <c r="F35" s="534"/>
      <c r="G35" s="534"/>
      <c r="H35" s="534"/>
      <c r="I35" s="534"/>
      <c r="J35" s="534"/>
      <c r="K35" s="534"/>
      <c r="L35" s="534"/>
      <c r="M35" s="534"/>
      <c r="N35" s="534"/>
      <c r="O35" s="534"/>
      <c r="P35" s="534"/>
      <c r="Q35" s="534"/>
      <c r="R35" s="534"/>
      <c r="S35" s="190"/>
      <c r="T35" s="190"/>
    </row>
    <row r="36" spans="1:20" ht="18.75">
      <c r="A36" s="342" t="s">
        <v>62</v>
      </c>
      <c r="B36" s="430" t="s">
        <v>125</v>
      </c>
      <c r="C36" s="441"/>
      <c r="D36" s="441"/>
      <c r="E36" s="441"/>
      <c r="F36" s="441"/>
      <c r="G36" s="441"/>
      <c r="H36" s="441"/>
      <c r="I36" s="441"/>
      <c r="J36" s="441"/>
      <c r="K36" s="441"/>
      <c r="L36" s="441"/>
      <c r="M36" s="441"/>
      <c r="N36" s="441"/>
      <c r="O36" s="441"/>
      <c r="P36" s="441"/>
      <c r="Q36" s="440"/>
      <c r="R36" s="440"/>
      <c r="S36" s="190"/>
      <c r="T36" s="190"/>
    </row>
    <row r="37" spans="1:20" s="2" customFormat="1" ht="18.75" customHeight="1">
      <c r="A37" s="342" t="s">
        <v>64</v>
      </c>
      <c r="B37" s="531" t="s">
        <v>183</v>
      </c>
      <c r="C37" s="532"/>
      <c r="D37" s="532"/>
      <c r="E37" s="532"/>
      <c r="F37" s="532"/>
      <c r="G37" s="532"/>
      <c r="H37" s="532"/>
      <c r="I37" s="532"/>
      <c r="J37" s="532"/>
      <c r="K37" s="532"/>
      <c r="L37" s="532"/>
      <c r="M37" s="532"/>
      <c r="N37" s="532"/>
      <c r="O37" s="532"/>
      <c r="P37" s="532"/>
      <c r="Q37" s="532"/>
      <c r="R37" s="532"/>
      <c r="S37" s="452"/>
      <c r="T37" s="452"/>
    </row>
    <row r="38" spans="1:20" ht="19.5" customHeight="1">
      <c r="A38" s="1"/>
      <c r="Q38" s="1"/>
      <c r="R38" s="1"/>
      <c r="S38" s="190"/>
      <c r="T38" s="190"/>
    </row>
  </sheetData>
  <sheetProtection password="CCA0" sheet="1" objects="1" scenarios="1"/>
  <mergeCells count="13">
    <mergeCell ref="A1:T1"/>
    <mergeCell ref="A2:T2"/>
    <mergeCell ref="A3:T3"/>
    <mergeCell ref="A4:T4"/>
    <mergeCell ref="S6:T6"/>
    <mergeCell ref="B37:R37"/>
    <mergeCell ref="Q5:R5"/>
    <mergeCell ref="B35:R35"/>
    <mergeCell ref="C6:I6"/>
    <mergeCell ref="J6:P6"/>
    <mergeCell ref="Q6:R6"/>
    <mergeCell ref="B32:R32"/>
    <mergeCell ref="B34:T34"/>
  </mergeCells>
  <printOptions horizontalCentered="1"/>
  <pageMargins left="0.25" right="0.25" top="0.75" bottom="0.25" header="0.25" footer="0.25"/>
  <pageSetup fitToHeight="1" fitToWidth="1" horizontalDpi="600" verticalDpi="600" orientation="landscape" scale="50" r:id="rId2"/>
  <headerFooter alignWithMargins="0">
    <oddHeader>&amp;R&amp;D - &amp;T</oddHeader>
    <oddFooter>&amp;C6</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AC34"/>
  <sheetViews>
    <sheetView zoomScale="70" zoomScaleNormal="70" workbookViewId="0" topLeftCell="A1">
      <selection activeCell="A1" sqref="A1:P1"/>
    </sheetView>
  </sheetViews>
  <sheetFormatPr defaultColWidth="9.140625" defaultRowHeight="9.75" customHeight="1"/>
  <cols>
    <col min="1" max="1" width="3.140625" style="215" customWidth="1"/>
    <col min="2" max="2" width="73.7109375" style="215" customWidth="1"/>
    <col min="3" max="4" width="10.7109375" style="230" customWidth="1"/>
    <col min="5" max="5" width="12.00390625" style="419" bestFit="1" customWidth="1"/>
    <col min="6" max="6" width="10.7109375" style="420" customWidth="1"/>
    <col min="7" max="7" width="12.00390625" style="419" bestFit="1" customWidth="1"/>
    <col min="8" max="8" width="14.00390625" style="420" customWidth="1"/>
    <col min="9" max="9" width="13.00390625" style="215" customWidth="1"/>
    <col min="10" max="10" width="12.8515625" style="230" customWidth="1"/>
    <col min="11" max="11" width="12.57421875" style="230" customWidth="1"/>
    <col min="12" max="12" width="12.00390625" style="419" bestFit="1" customWidth="1"/>
    <col min="13" max="13" width="12.57421875" style="419" customWidth="1"/>
    <col min="14" max="14" width="12.00390625" style="419" bestFit="1" customWidth="1"/>
    <col min="15" max="15" width="13.7109375" style="215" customWidth="1"/>
    <col min="16" max="16" width="10.140625" style="215" customWidth="1"/>
    <col min="17" max="22" width="9.140625" style="215" customWidth="1"/>
    <col min="23" max="16384" width="9.140625" style="215" customWidth="1"/>
  </cols>
  <sheetData>
    <row r="1" spans="1:20" s="127" customFormat="1" ht="18.75">
      <c r="A1" s="524" t="s">
        <v>0</v>
      </c>
      <c r="B1" s="516"/>
      <c r="C1" s="516"/>
      <c r="D1" s="516"/>
      <c r="E1" s="516"/>
      <c r="F1" s="516"/>
      <c r="G1" s="516"/>
      <c r="H1" s="516"/>
      <c r="I1" s="516"/>
      <c r="J1" s="516"/>
      <c r="K1" s="516"/>
      <c r="L1" s="516"/>
      <c r="M1" s="516"/>
      <c r="N1" s="516"/>
      <c r="O1" s="516"/>
      <c r="P1" s="516"/>
      <c r="Q1" s="59"/>
      <c r="R1" s="59"/>
      <c r="S1" s="59"/>
      <c r="T1" s="59"/>
    </row>
    <row r="2" spans="1:20" s="127" customFormat="1" ht="18.75">
      <c r="A2" s="524" t="s">
        <v>81</v>
      </c>
      <c r="B2" s="524"/>
      <c r="C2" s="524"/>
      <c r="D2" s="524"/>
      <c r="E2" s="524"/>
      <c r="F2" s="524"/>
      <c r="G2" s="524"/>
      <c r="H2" s="524"/>
      <c r="I2" s="524"/>
      <c r="J2" s="524"/>
      <c r="K2" s="524"/>
      <c r="L2" s="524"/>
      <c r="M2" s="524"/>
      <c r="N2" s="524"/>
      <c r="O2" s="524"/>
      <c r="P2" s="524"/>
      <c r="Q2" s="257"/>
      <c r="R2" s="257"/>
      <c r="S2" s="257"/>
      <c r="T2" s="257"/>
    </row>
    <row r="3" spans="1:20" s="127" customFormat="1" ht="18.75">
      <c r="A3" s="524" t="s">
        <v>105</v>
      </c>
      <c r="B3" s="524"/>
      <c r="C3" s="524"/>
      <c r="D3" s="524"/>
      <c r="E3" s="524"/>
      <c r="F3" s="524"/>
      <c r="G3" s="524"/>
      <c r="H3" s="524"/>
      <c r="I3" s="524"/>
      <c r="J3" s="524"/>
      <c r="K3" s="524"/>
      <c r="L3" s="524"/>
      <c r="M3" s="524"/>
      <c r="N3" s="524"/>
      <c r="O3" s="524"/>
      <c r="P3" s="524"/>
      <c r="Q3" s="258"/>
      <c r="R3" s="258"/>
      <c r="S3" s="258"/>
      <c r="T3" s="258"/>
    </row>
    <row r="5" ht="18.75" customHeight="1"/>
    <row r="6" spans="2:17" s="216" customFormat="1" ht="18.75">
      <c r="B6" s="217"/>
      <c r="C6" s="513">
        <v>2014</v>
      </c>
      <c r="D6" s="514"/>
      <c r="E6" s="514"/>
      <c r="F6" s="514"/>
      <c r="G6" s="514"/>
      <c r="H6" s="514"/>
      <c r="I6" s="515"/>
      <c r="J6" s="513">
        <v>2015</v>
      </c>
      <c r="K6" s="514"/>
      <c r="L6" s="514"/>
      <c r="M6" s="514"/>
      <c r="N6" s="514"/>
      <c r="O6" s="514"/>
      <c r="P6" s="515"/>
      <c r="Q6" s="414"/>
    </row>
    <row r="7" spans="2:16" ht="15.75" customHeight="1">
      <c r="B7" s="218"/>
      <c r="C7" s="189" t="s">
        <v>15</v>
      </c>
      <c r="D7" s="189" t="s">
        <v>16</v>
      </c>
      <c r="E7" s="189" t="s">
        <v>17</v>
      </c>
      <c r="F7" s="144" t="s">
        <v>18</v>
      </c>
      <c r="G7" s="144" t="s">
        <v>19</v>
      </c>
      <c r="H7" s="189" t="s">
        <v>20</v>
      </c>
      <c r="I7" s="189" t="s">
        <v>21</v>
      </c>
      <c r="J7" s="189" t="s">
        <v>15</v>
      </c>
      <c r="K7" s="189" t="s">
        <v>16</v>
      </c>
      <c r="L7" s="189" t="s">
        <v>17</v>
      </c>
      <c r="M7" s="144" t="s">
        <v>18</v>
      </c>
      <c r="N7" s="144" t="s">
        <v>19</v>
      </c>
      <c r="O7" s="189" t="s">
        <v>20</v>
      </c>
      <c r="P7" s="189" t="s">
        <v>21</v>
      </c>
    </row>
    <row r="8" spans="2:16" ht="15.75" customHeight="1">
      <c r="B8" s="220"/>
      <c r="C8" s="219"/>
      <c r="D8" s="219"/>
      <c r="E8" s="219"/>
      <c r="F8" s="221"/>
      <c r="G8" s="221"/>
      <c r="H8" s="219"/>
      <c r="I8" s="219"/>
      <c r="J8" s="383"/>
      <c r="K8" s="383"/>
      <c r="L8" s="383"/>
      <c r="M8" s="351"/>
      <c r="N8" s="351"/>
      <c r="O8" s="383"/>
      <c r="P8" s="383"/>
    </row>
    <row r="9" spans="2:29" ht="18.75">
      <c r="B9" s="222" t="s">
        <v>77</v>
      </c>
      <c r="C9" s="232">
        <v>2843</v>
      </c>
      <c r="D9" s="232">
        <v>2898</v>
      </c>
      <c r="E9" s="232">
        <v>5741</v>
      </c>
      <c r="F9" s="231">
        <v>2914</v>
      </c>
      <c r="G9" s="231">
        <v>8655</v>
      </c>
      <c r="H9" s="232">
        <v>3292</v>
      </c>
      <c r="I9" s="232">
        <v>11947</v>
      </c>
      <c r="J9" s="453">
        <v>3194</v>
      </c>
      <c r="K9" s="232">
        <v>3150</v>
      </c>
      <c r="L9" s="232">
        <v>6344</v>
      </c>
      <c r="M9" s="231">
        <v>2972</v>
      </c>
      <c r="N9" s="231">
        <v>9316</v>
      </c>
      <c r="O9" s="232"/>
      <c r="P9" s="232"/>
      <c r="Z9" s="26"/>
      <c r="AA9" s="26"/>
      <c r="AB9" s="26"/>
      <c r="AC9" s="26"/>
    </row>
    <row r="10" spans="2:29" ht="21.75">
      <c r="B10" s="222" t="s">
        <v>174</v>
      </c>
      <c r="C10" s="333">
        <v>45</v>
      </c>
      <c r="D10" s="333">
        <v>39</v>
      </c>
      <c r="E10" s="333">
        <v>84</v>
      </c>
      <c r="F10" s="334">
        <v>36</v>
      </c>
      <c r="G10" s="334">
        <v>120</v>
      </c>
      <c r="H10" s="333">
        <v>31</v>
      </c>
      <c r="I10" s="333">
        <v>151</v>
      </c>
      <c r="J10" s="454">
        <v>34</v>
      </c>
      <c r="K10" s="333">
        <v>25</v>
      </c>
      <c r="L10" s="333">
        <v>59</v>
      </c>
      <c r="M10" s="334">
        <v>15</v>
      </c>
      <c r="N10" s="334">
        <v>74</v>
      </c>
      <c r="O10" s="333"/>
      <c r="P10" s="333"/>
      <c r="Z10" s="26"/>
      <c r="AA10" s="26"/>
      <c r="AB10" s="26"/>
      <c r="AC10" s="26"/>
    </row>
    <row r="11" spans="2:29" ht="18.75">
      <c r="B11" s="223" t="s">
        <v>78</v>
      </c>
      <c r="C11" s="333">
        <v>2888</v>
      </c>
      <c r="D11" s="333">
        <v>2937</v>
      </c>
      <c r="E11" s="333">
        <v>5825</v>
      </c>
      <c r="F11" s="334">
        <v>2950</v>
      </c>
      <c r="G11" s="334">
        <v>8775</v>
      </c>
      <c r="H11" s="333">
        <v>3323</v>
      </c>
      <c r="I11" s="333">
        <v>12098</v>
      </c>
      <c r="J11" s="454">
        <v>3228</v>
      </c>
      <c r="K11" s="333">
        <v>3175</v>
      </c>
      <c r="L11" s="333">
        <v>6403</v>
      </c>
      <c r="M11" s="334">
        <v>2987</v>
      </c>
      <c r="N11" s="334">
        <v>9390</v>
      </c>
      <c r="O11" s="333"/>
      <c r="P11" s="333"/>
      <c r="Z11" s="26"/>
      <c r="AA11" s="26"/>
      <c r="AB11" s="26"/>
      <c r="AC11" s="26"/>
    </row>
    <row r="12" spans="2:29" ht="18.75">
      <c r="B12" s="222"/>
      <c r="C12" s="333"/>
      <c r="D12" s="333"/>
      <c r="E12" s="333"/>
      <c r="F12" s="334"/>
      <c r="G12" s="334"/>
      <c r="H12" s="333"/>
      <c r="I12" s="333"/>
      <c r="J12" s="454"/>
      <c r="K12" s="333"/>
      <c r="L12" s="333"/>
      <c r="M12" s="334"/>
      <c r="N12" s="334"/>
      <c r="O12" s="333"/>
      <c r="P12" s="333"/>
      <c r="Z12" s="26"/>
      <c r="AA12" s="26"/>
      <c r="AB12" s="26"/>
      <c r="AC12" s="26"/>
    </row>
    <row r="13" spans="2:29" ht="18.75">
      <c r="B13" s="222" t="s">
        <v>36</v>
      </c>
      <c r="C13" s="333">
        <v>957</v>
      </c>
      <c r="D13" s="333">
        <v>951</v>
      </c>
      <c r="E13" s="333">
        <v>1908</v>
      </c>
      <c r="F13" s="334">
        <v>1029</v>
      </c>
      <c r="G13" s="334">
        <v>2937</v>
      </c>
      <c r="H13" s="333">
        <v>1151</v>
      </c>
      <c r="I13" s="333">
        <v>4088</v>
      </c>
      <c r="J13" s="454">
        <v>894</v>
      </c>
      <c r="K13" s="333">
        <v>968</v>
      </c>
      <c r="L13" s="333">
        <v>1862</v>
      </c>
      <c r="M13" s="334">
        <v>983</v>
      </c>
      <c r="N13" s="334">
        <v>2845</v>
      </c>
      <c r="O13" s="333"/>
      <c r="P13" s="333"/>
      <c r="Z13" s="26"/>
      <c r="AA13" s="26"/>
      <c r="AB13" s="26"/>
      <c r="AC13" s="26"/>
    </row>
    <row r="14" spans="2:29" ht="21.75">
      <c r="B14" s="222" t="s">
        <v>174</v>
      </c>
      <c r="C14" s="333">
        <v>-3</v>
      </c>
      <c r="D14" s="333">
        <v>-3</v>
      </c>
      <c r="E14" s="333">
        <v>-6</v>
      </c>
      <c r="F14" s="334">
        <v>-98</v>
      </c>
      <c r="G14" s="334">
        <v>-104</v>
      </c>
      <c r="H14" s="333">
        <v>-1</v>
      </c>
      <c r="I14" s="333">
        <v>-105</v>
      </c>
      <c r="J14" s="454">
        <v>-1</v>
      </c>
      <c r="K14" s="333">
        <v>-3</v>
      </c>
      <c r="L14" s="333">
        <v>-4</v>
      </c>
      <c r="M14" s="334">
        <v>-2</v>
      </c>
      <c r="N14" s="334">
        <v>-6</v>
      </c>
      <c r="O14" s="333"/>
      <c r="P14" s="333"/>
      <c r="Z14" s="26"/>
      <c r="AA14" s="26"/>
      <c r="AB14" s="26"/>
      <c r="AC14" s="26"/>
    </row>
    <row r="15" spans="2:29" ht="18.75">
      <c r="B15" s="222" t="s">
        <v>79</v>
      </c>
      <c r="C15" s="333">
        <v>954</v>
      </c>
      <c r="D15" s="333">
        <v>948</v>
      </c>
      <c r="E15" s="333">
        <v>1902</v>
      </c>
      <c r="F15" s="334">
        <v>931</v>
      </c>
      <c r="G15" s="334">
        <v>2833</v>
      </c>
      <c r="H15" s="333">
        <v>1150</v>
      </c>
      <c r="I15" s="333">
        <v>3983</v>
      </c>
      <c r="J15" s="454">
        <v>893</v>
      </c>
      <c r="K15" s="333">
        <v>965</v>
      </c>
      <c r="L15" s="333">
        <v>1858</v>
      </c>
      <c r="M15" s="334">
        <v>981</v>
      </c>
      <c r="N15" s="334">
        <v>2839</v>
      </c>
      <c r="O15" s="333"/>
      <c r="P15" s="333"/>
      <c r="Z15" s="26"/>
      <c r="AA15" s="26"/>
      <c r="AB15" s="26"/>
      <c r="AC15" s="26"/>
    </row>
    <row r="16" spans="2:29" ht="18.75">
      <c r="B16" s="222"/>
      <c r="C16" s="333"/>
      <c r="D16" s="333"/>
      <c r="E16" s="333"/>
      <c r="F16" s="334"/>
      <c r="G16" s="334"/>
      <c r="H16" s="333"/>
      <c r="I16" s="333"/>
      <c r="J16" s="454"/>
      <c r="K16" s="333"/>
      <c r="L16" s="333"/>
      <c r="M16" s="334"/>
      <c r="N16" s="334"/>
      <c r="O16" s="333"/>
      <c r="P16" s="333"/>
      <c r="Z16" s="26"/>
      <c r="AA16" s="26"/>
      <c r="AB16" s="26"/>
      <c r="AC16" s="26"/>
    </row>
    <row r="17" spans="2:29" ht="18.75">
      <c r="B17" s="222" t="s">
        <v>23</v>
      </c>
      <c r="C17" s="333">
        <v>946</v>
      </c>
      <c r="D17" s="333">
        <v>1416</v>
      </c>
      <c r="E17" s="333">
        <v>2362</v>
      </c>
      <c r="F17" s="334">
        <v>983</v>
      </c>
      <c r="G17" s="334">
        <v>3345</v>
      </c>
      <c r="H17" s="333">
        <v>1189</v>
      </c>
      <c r="I17" s="333">
        <v>4534</v>
      </c>
      <c r="J17" s="454">
        <v>1016</v>
      </c>
      <c r="K17" s="333">
        <v>1856</v>
      </c>
      <c r="L17" s="333">
        <v>2872</v>
      </c>
      <c r="M17" s="334">
        <v>1132</v>
      </c>
      <c r="N17" s="334">
        <v>4004</v>
      </c>
      <c r="O17" s="333"/>
      <c r="P17" s="333"/>
      <c r="Z17" s="26"/>
      <c r="AA17" s="26"/>
      <c r="AB17" s="26"/>
      <c r="AC17" s="26"/>
    </row>
    <row r="18" spans="2:29" ht="21.75">
      <c r="B18" s="222" t="s">
        <v>174</v>
      </c>
      <c r="C18" s="335">
        <v>-48</v>
      </c>
      <c r="D18" s="335">
        <v>-458</v>
      </c>
      <c r="E18" s="335">
        <v>-506</v>
      </c>
      <c r="F18" s="336">
        <v>-65</v>
      </c>
      <c r="G18" s="336">
        <v>-571</v>
      </c>
      <c r="H18" s="335">
        <v>-50</v>
      </c>
      <c r="I18" s="335">
        <v>-621</v>
      </c>
      <c r="J18" s="454">
        <v>-162</v>
      </c>
      <c r="K18" s="333">
        <v>-871</v>
      </c>
      <c r="L18" s="333">
        <v>-1033</v>
      </c>
      <c r="M18" s="334">
        <v>-109</v>
      </c>
      <c r="N18" s="334">
        <v>-1142</v>
      </c>
      <c r="O18" s="333"/>
      <c r="P18" s="333"/>
      <c r="W18" s="426"/>
      <c r="X18" s="426"/>
      <c r="Z18" s="26"/>
      <c r="AA18" s="26"/>
      <c r="AB18" s="26"/>
      <c r="AC18" s="26"/>
    </row>
    <row r="19" spans="2:29" ht="18.75">
      <c r="B19" s="222" t="s">
        <v>80</v>
      </c>
      <c r="C19" s="333">
        <v>898</v>
      </c>
      <c r="D19" s="333">
        <v>958</v>
      </c>
      <c r="E19" s="333">
        <v>1856</v>
      </c>
      <c r="F19" s="334">
        <v>918</v>
      </c>
      <c r="G19" s="334">
        <v>2774</v>
      </c>
      <c r="H19" s="333">
        <v>1139</v>
      </c>
      <c r="I19" s="333">
        <v>3913</v>
      </c>
      <c r="J19" s="454">
        <v>854</v>
      </c>
      <c r="K19" s="333">
        <v>985</v>
      </c>
      <c r="L19" s="333">
        <v>1839</v>
      </c>
      <c r="M19" s="334">
        <v>1023</v>
      </c>
      <c r="N19" s="334">
        <v>2862</v>
      </c>
      <c r="O19" s="333"/>
      <c r="P19" s="333"/>
      <c r="Z19" s="26"/>
      <c r="AA19" s="26"/>
      <c r="AB19" s="26"/>
      <c r="AC19" s="26"/>
    </row>
    <row r="20" spans="2:29" ht="18.75">
      <c r="B20" s="222"/>
      <c r="C20" s="333"/>
      <c r="D20" s="333"/>
      <c r="E20" s="333"/>
      <c r="F20" s="334"/>
      <c r="G20" s="334"/>
      <c r="H20" s="333"/>
      <c r="I20" s="333"/>
      <c r="J20" s="454"/>
      <c r="K20" s="333"/>
      <c r="L20" s="333"/>
      <c r="M20" s="334"/>
      <c r="N20" s="334"/>
      <c r="O20" s="333"/>
      <c r="P20" s="333"/>
      <c r="Z20" s="26"/>
      <c r="AA20" s="26"/>
      <c r="AB20" s="26"/>
      <c r="AC20" s="26"/>
    </row>
    <row r="21" spans="2:29" ht="18.75">
      <c r="B21" s="222" t="s">
        <v>70</v>
      </c>
      <c r="C21" s="333">
        <v>-208</v>
      </c>
      <c r="D21" s="333">
        <v>-104</v>
      </c>
      <c r="E21" s="333">
        <v>-312</v>
      </c>
      <c r="F21" s="334">
        <v>-277</v>
      </c>
      <c r="G21" s="334">
        <v>-589</v>
      </c>
      <c r="H21" s="333">
        <v>799</v>
      </c>
      <c r="I21" s="333">
        <v>210</v>
      </c>
      <c r="J21" s="454">
        <v>-299</v>
      </c>
      <c r="K21" s="333">
        <v>107</v>
      </c>
      <c r="L21" s="333">
        <v>-192</v>
      </c>
      <c r="M21" s="334">
        <v>-323</v>
      </c>
      <c r="N21" s="334">
        <v>-515</v>
      </c>
      <c r="O21" s="333"/>
      <c r="P21" s="333"/>
      <c r="Z21" s="26"/>
      <c r="AA21" s="26"/>
      <c r="AB21" s="26"/>
      <c r="AC21" s="26"/>
    </row>
    <row r="22" spans="2:29" ht="21.75">
      <c r="B22" s="222" t="s">
        <v>174</v>
      </c>
      <c r="C22" s="333">
        <v>88</v>
      </c>
      <c r="D22" s="333">
        <v>-67</v>
      </c>
      <c r="E22" s="333">
        <v>21</v>
      </c>
      <c r="F22" s="334">
        <v>203</v>
      </c>
      <c r="G22" s="334">
        <v>224</v>
      </c>
      <c r="H22" s="333">
        <v>-850</v>
      </c>
      <c r="I22" s="333">
        <v>-626</v>
      </c>
      <c r="J22" s="454">
        <v>122</v>
      </c>
      <c r="K22" s="333">
        <v>-237</v>
      </c>
      <c r="L22" s="333">
        <v>-115</v>
      </c>
      <c r="M22" s="334">
        <v>227</v>
      </c>
      <c r="N22" s="334">
        <v>112</v>
      </c>
      <c r="O22" s="333"/>
      <c r="P22" s="333"/>
      <c r="Z22" s="26"/>
      <c r="AA22" s="26"/>
      <c r="AB22" s="26"/>
      <c r="AC22" s="26"/>
    </row>
    <row r="23" spans="2:29" ht="18.75">
      <c r="B23" s="222" t="s">
        <v>83</v>
      </c>
      <c r="C23" s="333">
        <v>-120</v>
      </c>
      <c r="D23" s="333">
        <v>-171</v>
      </c>
      <c r="E23" s="333">
        <v>-291</v>
      </c>
      <c r="F23" s="334">
        <v>-74</v>
      </c>
      <c r="G23" s="334">
        <v>-365</v>
      </c>
      <c r="H23" s="333">
        <v>-51</v>
      </c>
      <c r="I23" s="333">
        <v>-416</v>
      </c>
      <c r="J23" s="454">
        <v>-177</v>
      </c>
      <c r="K23" s="333">
        <v>-130</v>
      </c>
      <c r="L23" s="333">
        <v>-307</v>
      </c>
      <c r="M23" s="334">
        <v>-96</v>
      </c>
      <c r="N23" s="334">
        <v>-403</v>
      </c>
      <c r="O23" s="333"/>
      <c r="P23" s="333"/>
      <c r="Z23" s="26"/>
      <c r="AA23" s="26"/>
      <c r="AB23" s="26"/>
      <c r="AC23" s="26"/>
    </row>
    <row r="24" spans="2:29" ht="18.75">
      <c r="B24" s="222"/>
      <c r="C24" s="225"/>
      <c r="D24" s="225"/>
      <c r="E24" s="225"/>
      <c r="F24" s="224"/>
      <c r="G24" s="224"/>
      <c r="H24" s="225"/>
      <c r="I24" s="225"/>
      <c r="J24" s="454"/>
      <c r="K24" s="333"/>
      <c r="L24" s="333"/>
      <c r="M24" s="334"/>
      <c r="N24" s="334"/>
      <c r="O24" s="225"/>
      <c r="P24" s="333"/>
      <c r="Z24" s="26"/>
      <c r="AA24" s="26"/>
      <c r="AB24" s="26"/>
      <c r="AC24" s="26"/>
    </row>
    <row r="25" spans="2:29" ht="18.75">
      <c r="B25" s="222" t="s">
        <v>27</v>
      </c>
      <c r="C25" s="304">
        <v>0.05</v>
      </c>
      <c r="D25" s="304">
        <v>0.254</v>
      </c>
      <c r="E25" s="304">
        <v>0.114</v>
      </c>
      <c r="F25" s="303">
        <v>0.274</v>
      </c>
      <c r="G25" s="303">
        <v>0.18</v>
      </c>
      <c r="H25" s="326">
        <v>1.45</v>
      </c>
      <c r="I25" s="304">
        <v>0.148</v>
      </c>
      <c r="J25" s="455">
        <v>0.172</v>
      </c>
      <c r="K25" s="327">
        <v>3.1153846153846154</v>
      </c>
      <c r="L25" s="327">
        <v>0.274</v>
      </c>
      <c r="M25" s="302">
        <v>0.26038500506585616</v>
      </c>
      <c r="N25" s="302">
        <v>0.2685967028548452</v>
      </c>
      <c r="O25" s="327"/>
      <c r="P25" s="327"/>
      <c r="R25" s="429"/>
      <c r="S25" s="429"/>
      <c r="T25" s="429"/>
      <c r="U25" s="429"/>
      <c r="V25" s="429"/>
      <c r="W25" s="429"/>
      <c r="X25" s="429"/>
      <c r="Y25" s="429"/>
      <c r="Z25" s="26"/>
      <c r="AA25" s="26"/>
      <c r="AB25" s="26"/>
      <c r="AC25" s="26"/>
    </row>
    <row r="26" spans="2:29" ht="21.75">
      <c r="B26" s="222" t="s">
        <v>174</v>
      </c>
      <c r="C26" s="301">
        <v>0.18</v>
      </c>
      <c r="D26" s="301">
        <v>-0.041</v>
      </c>
      <c r="E26" s="301">
        <v>0.107</v>
      </c>
      <c r="F26" s="305">
        <v>-0.032</v>
      </c>
      <c r="G26" s="305">
        <v>0.048</v>
      </c>
      <c r="H26" s="301">
        <v>-1.35</v>
      </c>
      <c r="I26" s="301">
        <v>0.051</v>
      </c>
      <c r="J26" s="301">
        <v>0.036</v>
      </c>
      <c r="K26" s="301">
        <v>-2.8810000000000002</v>
      </c>
      <c r="L26" s="301">
        <v>-0.05500000000000002</v>
      </c>
      <c r="M26" s="305">
        <v>-0.018000000000000016</v>
      </c>
      <c r="N26" s="305">
        <v>-0.04400000000000001</v>
      </c>
      <c r="O26" s="301"/>
      <c r="P26" s="301"/>
      <c r="R26" s="429"/>
      <c r="S26" s="429"/>
      <c r="T26" s="429"/>
      <c r="U26" s="429"/>
      <c r="V26" s="429"/>
      <c r="W26" s="429"/>
      <c r="X26" s="429"/>
      <c r="Y26" s="429"/>
      <c r="Z26" s="26"/>
      <c r="AA26" s="26"/>
      <c r="AB26" s="26"/>
      <c r="AC26" s="26"/>
    </row>
    <row r="27" spans="2:29" ht="18.75">
      <c r="B27" s="222" t="s">
        <v>76</v>
      </c>
      <c r="C27" s="304">
        <v>0.23</v>
      </c>
      <c r="D27" s="304">
        <v>0.213</v>
      </c>
      <c r="E27" s="304">
        <v>0.221</v>
      </c>
      <c r="F27" s="303">
        <v>0.242</v>
      </c>
      <c r="G27" s="303">
        <v>0.228</v>
      </c>
      <c r="H27" s="304">
        <v>0.1</v>
      </c>
      <c r="I27" s="304">
        <v>0.199</v>
      </c>
      <c r="J27" s="304">
        <v>0.208</v>
      </c>
      <c r="K27" s="304">
        <v>0.234006734006734</v>
      </c>
      <c r="L27" s="304">
        <v>0.21947620804131318</v>
      </c>
      <c r="M27" s="303">
        <v>0.24153498871331827</v>
      </c>
      <c r="N27" s="303">
        <v>0.22490964692799556</v>
      </c>
      <c r="O27" s="304"/>
      <c r="P27" s="304"/>
      <c r="R27" s="429"/>
      <c r="S27" s="429"/>
      <c r="T27" s="429"/>
      <c r="U27" s="429"/>
      <c r="V27" s="429"/>
      <c r="W27" s="429"/>
      <c r="X27" s="429"/>
      <c r="Y27" s="429"/>
      <c r="Z27" s="26"/>
      <c r="AA27" s="26"/>
      <c r="AB27" s="26"/>
      <c r="AC27" s="26"/>
    </row>
    <row r="28" spans="2:29" ht="18.75">
      <c r="B28" s="226"/>
      <c r="C28" s="228"/>
      <c r="D28" s="228"/>
      <c r="E28" s="228"/>
      <c r="F28" s="227"/>
      <c r="G28" s="227"/>
      <c r="H28" s="228"/>
      <c r="I28" s="228"/>
      <c r="J28" s="228"/>
      <c r="K28" s="228"/>
      <c r="L28" s="228"/>
      <c r="M28" s="227"/>
      <c r="N28" s="227"/>
      <c r="O28" s="228"/>
      <c r="P28" s="228"/>
      <c r="Z28" s="26"/>
      <c r="AA28" s="26"/>
      <c r="AB28" s="26"/>
      <c r="AC28" s="26"/>
    </row>
    <row r="29" spans="26:29" ht="18.75">
      <c r="Z29" s="26"/>
      <c r="AA29" s="26"/>
      <c r="AB29" s="26"/>
      <c r="AC29" s="26"/>
    </row>
    <row r="30" spans="2:29" ht="18.75">
      <c r="B30" s="128" t="s">
        <v>186</v>
      </c>
      <c r="Z30" s="26"/>
      <c r="AA30" s="26"/>
      <c r="AB30" s="26"/>
      <c r="AC30" s="26"/>
    </row>
    <row r="31" spans="2:29" ht="18.75">
      <c r="B31" s="128"/>
      <c r="Z31" s="26"/>
      <c r="AA31" s="26"/>
      <c r="AB31" s="26"/>
      <c r="AC31" s="26"/>
    </row>
    <row r="32" spans="26:29" ht="9.75" customHeight="1">
      <c r="Z32" s="26"/>
      <c r="AA32" s="26"/>
      <c r="AB32" s="26"/>
      <c r="AC32" s="26"/>
    </row>
    <row r="33" spans="26:29" ht="9.75" customHeight="1">
      <c r="Z33" s="26"/>
      <c r="AA33" s="26"/>
      <c r="AB33" s="26"/>
      <c r="AC33" s="26"/>
    </row>
    <row r="34" spans="26:29" ht="9.75" customHeight="1">
      <c r="Z34" s="26"/>
      <c r="AA34" s="26"/>
      <c r="AB34" s="26"/>
      <c r="AC34" s="26"/>
    </row>
  </sheetData>
  <sheetProtection password="CCA0" sheet="1" objects="1" scenarios="1"/>
  <mergeCells count="5">
    <mergeCell ref="C6:I6"/>
    <mergeCell ref="J6:P6"/>
    <mergeCell ref="A1:P1"/>
    <mergeCell ref="A2:P2"/>
    <mergeCell ref="A3:P3"/>
  </mergeCells>
  <printOptions horizontalCentered="1"/>
  <pageMargins left="0.25" right="0.25" top="0.75" bottom="0.25" header="0.25" footer="0.25"/>
  <pageSetup fitToHeight="1" fitToWidth="1" horizontalDpi="600" verticalDpi="600" orientation="landscape" scale="54" r:id="rId1"/>
  <headerFooter alignWithMargins="0">
    <oddHeader>&amp;R&amp;D - &amp;T</oddHeader>
    <oddFooter>&amp;C7</oddFooter>
  </headerFooter>
</worksheet>
</file>

<file path=xl/worksheets/sheet9.xml><?xml version="1.0" encoding="utf-8"?>
<worksheet xmlns="http://schemas.openxmlformats.org/spreadsheetml/2006/main" xmlns:r="http://schemas.openxmlformats.org/officeDocument/2006/relationships">
  <sheetPr codeName="Sheet8"/>
  <dimension ref="A1:A1"/>
  <sheetViews>
    <sheetView zoomScalePageLayoutView="0" workbookViewId="0" topLeftCell="A1">
      <selection activeCell="A1" sqref="A1"/>
    </sheetView>
  </sheetViews>
  <sheetFormatPr defaultColWidth="9.140625" defaultRowHeight="12.75"/>
  <sheetData>
    <row r="1" ht="12.75">
      <c r="A1">
        <v>7</v>
      </c>
    </row>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Bristol-Myers Squibb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Bristol-Myers Squibb -- Quarterly Package of Financial Information (Excel)</dc:title>
  <dc:subject/>
  <dc:creator>†††††††††††</dc:creator>
  <cp:keywords/>
  <dc:description/>
  <cp:lastModifiedBy>BMS</cp:lastModifiedBy>
  <cp:lastPrinted>2015-10-26T14:07:57Z</cp:lastPrinted>
  <dcterms:created xsi:type="dcterms:W3CDTF">1998-09-24T19:06:37Z</dcterms:created>
  <dcterms:modified xsi:type="dcterms:W3CDTF">2015-10-27T00:34:39Z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IRPAC_Q3 2015.xls</vt:lpwstr>
  </property>
  <property fmtid="{D5CDD505-2E9C-101B-9397-08002B2CF9AE}" pid="3" name="_NewReviewCycle">
    <vt:lpwstr/>
  </property>
</Properties>
</file>