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ate1904="1" filterPrivacy="1" codeName="ThisWorkbook" defaultThemeVersion="124226"/>
  <xr:revisionPtr revIDLastSave="0" documentId="8_{496B13E6-49F5-470C-B867-68CEB8FC4594}" xr6:coauthVersionLast="47" xr6:coauthVersionMax="47" xr10:uidLastSave="{00000000-0000-0000-0000-000000000000}"/>
  <bookViews>
    <workbookView xWindow="-120" yWindow="-120" windowWidth="29040" windowHeight="15840" tabRatio="913" activeTab="2" xr2:uid="{00000000-000D-0000-FFFF-FFFF00000000}"/>
  </bookViews>
  <sheets>
    <sheet name="Corp balsht" sheetId="1" r:id="rId1"/>
    <sheet name="Corp cashflow" sheetId="5" r:id="rId2"/>
    <sheet name="Corp IncState" sheetId="6" r:id="rId3"/>
    <sheet name="Corp 18-19 qtr" sheetId="31558" r:id="rId4"/>
    <sheet name="Corp 20-21 qtr" sheetId="31566" r:id="rId5"/>
    <sheet name="Corp 22 qtr" sheetId="31577" r:id="rId6"/>
    <sheet name="Capital" sheetId="52" r:id="rId7"/>
    <sheet name="Express incstate" sheetId="31549" r:id="rId8"/>
    <sheet name="Express18-19qtr" sheetId="31559" r:id="rId9"/>
    <sheet name="Express 20-21qtr" sheetId="31567" r:id="rId10"/>
    <sheet name="Express 22 qtr" sheetId="31578" r:id="rId11"/>
    <sheet name="Express annopstats" sheetId="31552" r:id="rId12"/>
    <sheet name="Express fuel surcharge" sheetId="31570" r:id="rId13"/>
    <sheet name="Express 18-19opstats" sheetId="31555" r:id="rId14"/>
    <sheet name="Express 20-21opstats" sheetId="31563" r:id="rId15"/>
    <sheet name="Express 22-23 opstats" sheetId="31575" r:id="rId16"/>
    <sheet name="Express 18-23 fuel surcharge" sheetId="31571" r:id="rId17"/>
    <sheet name="jetfuel" sheetId="31557" r:id="rId18"/>
    <sheet name="fleet " sheetId="31574" r:id="rId19"/>
    <sheet name="Grd IncState" sheetId="116" r:id="rId20"/>
    <sheet name="Grd 18-19qtr" sheetId="31560" r:id="rId21"/>
    <sheet name="Grd 20-21qtr" sheetId="31568" r:id="rId22"/>
    <sheet name="Grd 22qtr" sheetId="31579" r:id="rId23"/>
    <sheet name="Grd annopstats" sheetId="31581" r:id="rId24"/>
    <sheet name="Grd 18-23opstats" sheetId="31582" r:id="rId25"/>
    <sheet name="Frt IncState" sheetId="31515" r:id="rId26"/>
    <sheet name="Frt 18-19qtr" sheetId="31561" r:id="rId27"/>
    <sheet name="Frt 20-21qtr " sheetId="31569" r:id="rId28"/>
    <sheet name="Frt 22qtr" sheetId="31580" r:id="rId29"/>
    <sheet name="Frt annopstats" sheetId="31516" r:id="rId30"/>
    <sheet name="Frt 18-21opstats" sheetId="107" r:id="rId31"/>
    <sheet name="Frt 22-23 opstats " sheetId="31576" r:id="rId32"/>
  </sheets>
  <definedNames>
    <definedName name="Corpbalsht">'Corp balsht'!$A$1:$H$75</definedName>
    <definedName name="Monthlies_printarea" localSheetId="3">#REF!</definedName>
    <definedName name="Monthlies_printarea" localSheetId="4">#REF!</definedName>
    <definedName name="Monthlies_printarea" localSheetId="5">#REF!</definedName>
    <definedName name="Monthlies_printarea" localSheetId="13">#REF!</definedName>
    <definedName name="Monthlies_printarea" localSheetId="16">#REF!</definedName>
    <definedName name="Monthlies_printarea" localSheetId="9">#REF!</definedName>
    <definedName name="Monthlies_printarea" localSheetId="10">#REF!</definedName>
    <definedName name="Monthlies_printarea" localSheetId="12">#REF!</definedName>
    <definedName name="Monthlies_printarea" localSheetId="8">#REF!</definedName>
    <definedName name="Monthlies_printarea" localSheetId="18">#REF!</definedName>
    <definedName name="Monthlies_printarea" localSheetId="26">#REF!</definedName>
    <definedName name="Monthlies_printarea" localSheetId="27">#REF!</definedName>
    <definedName name="Monthlies_printarea" localSheetId="28">#REF!</definedName>
    <definedName name="Monthlies_printarea" localSheetId="20">#REF!</definedName>
    <definedName name="Monthlies_printarea" localSheetId="21">#REF!</definedName>
    <definedName name="Monthlies_printarea" localSheetId="22">#REF!</definedName>
    <definedName name="Monthlies_printarea">#REF!</definedName>
    <definedName name="Monthlies_title">#N/A</definedName>
    <definedName name="OpDay_printarea">#N/A</definedName>
    <definedName name="_xlnm.Print_Area" localSheetId="6">Capital!$A$1:$M$28</definedName>
    <definedName name="_xlnm.Print_Area" localSheetId="3">'Corp 18-19 qtr'!$A$1:$Q$70</definedName>
    <definedName name="_xlnm.Print_Area" localSheetId="4">'Corp 20-21 qtr'!$A$1:$Q$71</definedName>
    <definedName name="_xlnm.Print_Area" localSheetId="5">'Corp 22 qtr'!$A$1:$I$80</definedName>
    <definedName name="_xlnm.Print_Area" localSheetId="0">'Corp balsht'!$A$1:$L$74</definedName>
    <definedName name="_xlnm.Print_Area" localSheetId="1">'Corp cashflow'!$A$1:$M$63</definedName>
    <definedName name="_xlnm.Print_Area" localSheetId="2">'Corp IncState'!$A$1:$K$76</definedName>
    <definedName name="_xlnm.Print_Area" localSheetId="13">'Express 18-19opstats'!$A$1:$Q$89</definedName>
    <definedName name="_xlnm.Print_Area" localSheetId="16">'Express 18-23 fuel surcharge'!$A$1:$Q$67</definedName>
    <definedName name="_xlnm.Print_Area" localSheetId="14">'Express 20-21opstats'!$A$1:$Q$89</definedName>
    <definedName name="_xlnm.Print_Area" localSheetId="9">'Express 20-21qtr'!$A$1:$Q$60</definedName>
    <definedName name="_xlnm.Print_Area" localSheetId="10">'Express 22 qtr'!$A$1:$I$64</definedName>
    <definedName name="_xlnm.Print_Area" localSheetId="15">'Express 22-23 opstats'!$A$1:$Q$89</definedName>
    <definedName name="_xlnm.Print_Area" localSheetId="11">'Express annopstats'!$A$1:$K$88</definedName>
    <definedName name="_xlnm.Print_Area" localSheetId="12">'Express fuel surcharge'!$A$1:$N$22</definedName>
    <definedName name="_xlnm.Print_Area" localSheetId="7">'Express incstate'!$A$1:$K$62</definedName>
    <definedName name="_xlnm.Print_Area" localSheetId="8">'Express18-19qtr'!$A$1:$Q$58</definedName>
    <definedName name="_xlnm.Print_Area" localSheetId="18">'fleet '!$A$1:$P$78</definedName>
    <definedName name="_xlnm.Print_Area" localSheetId="26">'Frt 18-19qtr'!$A$1:$Q$33</definedName>
    <definedName name="_xlnm.Print_Area" localSheetId="30">'Frt 18-21opstats'!$A$1:$K$90</definedName>
    <definedName name="_xlnm.Print_Area" localSheetId="27">'Frt 20-21qtr '!$A$1:$Q$33</definedName>
    <definedName name="_xlnm.Print_Area" localSheetId="31">'Frt 22-23 opstats '!$A$1:$L$48</definedName>
    <definedName name="_xlnm.Print_Area" localSheetId="28">'Frt 22qtr'!$A$1:$I$33</definedName>
    <definedName name="_xlnm.Print_Area" localSheetId="29">'Frt annopstats'!$A$1:$M$48</definedName>
    <definedName name="_xlnm.Print_Area" localSheetId="25">'Frt IncState'!$A$1:$L$32</definedName>
    <definedName name="_xlnm.Print_Area" localSheetId="20">'Grd 18-19qtr'!$A$1:$Q$34</definedName>
    <definedName name="_xlnm.Print_Area" localSheetId="24">'Grd 18-23opstats'!$A$1:$K$112</definedName>
    <definedName name="_xlnm.Print_Area" localSheetId="21">'Grd 20-21qtr'!$A$1:$Q$34</definedName>
    <definedName name="_xlnm.Print_Area" localSheetId="22">'Grd 22qtr'!$A$1:$I$34</definedName>
    <definedName name="_xlnm.Print_Area" localSheetId="23">'Grd annopstats'!$A$1:$M$49</definedName>
    <definedName name="_xlnm.Print_Area" localSheetId="19">'Grd IncState'!$A$1:$L$32</definedName>
    <definedName name="_xlnm.Print_Area" localSheetId="17">jetfuel!$A$1:$K$41</definedName>
    <definedName name="YearQtr_printarea" localSheetId="3">#REF!</definedName>
    <definedName name="YearQtr_printarea" localSheetId="4">#REF!</definedName>
    <definedName name="YearQtr_printarea" localSheetId="5">#REF!</definedName>
    <definedName name="YearQtr_printarea" localSheetId="13">#REF!</definedName>
    <definedName name="YearQtr_printarea" localSheetId="16">#REF!</definedName>
    <definedName name="YearQtr_printarea" localSheetId="9">#REF!</definedName>
    <definedName name="YearQtr_printarea" localSheetId="10">#REF!</definedName>
    <definedName name="YearQtr_printarea" localSheetId="12">#REF!</definedName>
    <definedName name="YearQtr_printarea" localSheetId="8">#REF!</definedName>
    <definedName name="YearQtr_printarea" localSheetId="18">#REF!</definedName>
    <definedName name="YearQtr_printarea" localSheetId="26">#REF!</definedName>
    <definedName name="YearQtr_printarea" localSheetId="27">#REF!</definedName>
    <definedName name="YearQtr_printarea" localSheetId="28">#REF!</definedName>
    <definedName name="YearQtr_printarea" localSheetId="20">#REF!</definedName>
    <definedName name="YearQtr_printarea" localSheetId="21">#REF!</definedName>
    <definedName name="YearQtr_printarea" localSheetId="22">#REF!</definedName>
    <definedName name="YearQtr_printarea">#REF!</definedName>
    <definedName name="YearQtr_title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31579" l="1"/>
  <c r="I29" i="31578"/>
  <c r="I19" i="31578"/>
  <c r="I14" i="31578"/>
  <c r="I16" i="31578" s="1"/>
  <c r="I21" i="31578" s="1"/>
  <c r="I20" i="31577"/>
  <c r="N30" i="31574" l="1"/>
  <c r="O30" i="31574"/>
  <c r="P30" i="31574"/>
  <c r="O45" i="31574"/>
  <c r="N47" i="31574" l="1"/>
  <c r="M47" i="31574"/>
  <c r="L47" i="31574"/>
  <c r="K47" i="31574"/>
  <c r="P45" i="31574"/>
  <c r="P47" i="31574" s="1"/>
  <c r="O47" i="31574"/>
  <c r="N45" i="31574"/>
  <c r="M45" i="31574"/>
  <c r="L45" i="31574"/>
  <c r="K45" i="31574"/>
  <c r="M30" i="31574"/>
  <c r="L30" i="31574"/>
  <c r="K30" i="31574"/>
  <c r="F13" i="31576" l="1"/>
  <c r="F81" i="31582" l="1"/>
  <c r="I13" i="31575"/>
  <c r="I23" i="31579"/>
  <c r="I31" i="31579" s="1"/>
  <c r="I18" i="31575"/>
  <c r="I22" i="31580"/>
  <c r="I24" i="31580" s="1"/>
  <c r="I30" i="31580" s="1"/>
  <c r="I28" i="31575"/>
  <c r="I32" i="31577"/>
  <c r="I15" i="31575" l="1"/>
  <c r="I46" i="31577"/>
  <c r="I20" i="31575" l="1"/>
  <c r="M40" i="5" l="1"/>
  <c r="M52" i="5" l="1"/>
  <c r="I33" i="31578"/>
  <c r="L34" i="1" l="1"/>
  <c r="L24" i="1"/>
  <c r="L28" i="1" s="1"/>
  <c r="I39" i="31577" l="1"/>
  <c r="I48" i="31577" s="1"/>
  <c r="I52" i="31577" l="1"/>
  <c r="G22" i="31580" l="1"/>
  <c r="G24" i="31580" s="1"/>
  <c r="G30" i="31580" s="1"/>
  <c r="G43" i="31578" l="1"/>
  <c r="I46" i="31578" s="1"/>
  <c r="I48" i="31578" s="1"/>
  <c r="I54" i="31578" s="1"/>
  <c r="G46" i="31577"/>
  <c r="G14" i="31578" l="1"/>
  <c r="G18" i="31575"/>
  <c r="G20" i="31577"/>
  <c r="G32" i="31577"/>
  <c r="G39" i="31577"/>
  <c r="G48" i="31577" s="1"/>
  <c r="G28" i="31575"/>
  <c r="G19" i="31578"/>
  <c r="G16" i="31578"/>
  <c r="G13" i="31575"/>
  <c r="G23" i="31579"/>
  <c r="G25" i="31579" s="1"/>
  <c r="G31" i="31579" s="1"/>
  <c r="G46" i="31578"/>
  <c r="G29" i="31578"/>
  <c r="G65" i="31577" l="1"/>
  <c r="G52" i="31577"/>
  <c r="G66" i="31577"/>
  <c r="G15" i="31575"/>
  <c r="G21" i="31578"/>
  <c r="G20" i="31575"/>
  <c r="G33" i="31578" l="1"/>
  <c r="G48" i="31578" s="1"/>
  <c r="G54" i="31578" s="1"/>
  <c r="E22" i="31580" l="1"/>
  <c r="E24" i="31580" s="1"/>
  <c r="E30" i="31580" s="1"/>
  <c r="M31" i="31568" l="1"/>
  <c r="E23" i="31579" l="1"/>
  <c r="E25" i="31579" s="1"/>
  <c r="E31" i="31579" s="1"/>
  <c r="E28" i="31575" l="1"/>
  <c r="E13" i="31575"/>
  <c r="E18" i="31575"/>
  <c r="E14" i="31578" l="1"/>
  <c r="E16" i="31578" s="1"/>
  <c r="E19" i="31578"/>
  <c r="E29" i="31578"/>
  <c r="E15" i="31575"/>
  <c r="E46" i="31578"/>
  <c r="E21" i="31578" l="1"/>
  <c r="E33" i="31578" s="1"/>
  <c r="E20" i="31575"/>
  <c r="E48" i="31578" l="1"/>
  <c r="E54" i="31578" s="1"/>
  <c r="E32" i="31577" l="1"/>
  <c r="E46" i="31577"/>
  <c r="E39" i="31577"/>
  <c r="E20" i="31577"/>
  <c r="E48" i="31577" l="1"/>
  <c r="E52" i="31577" s="1"/>
  <c r="E65" i="31577"/>
  <c r="E66" i="31577"/>
  <c r="I61" i="31574" l="1"/>
  <c r="C20" i="31577" l="1"/>
  <c r="K42" i="31582" l="1"/>
  <c r="J42" i="31582"/>
  <c r="I42" i="31582"/>
  <c r="H42" i="31582"/>
  <c r="F42" i="31582"/>
  <c r="M18" i="31581"/>
  <c r="K18" i="31581"/>
  <c r="I18" i="31581"/>
  <c r="K13" i="31516" l="1"/>
  <c r="J21" i="31515"/>
  <c r="C22" i="31580" l="1"/>
  <c r="C24" i="31580" s="1"/>
  <c r="C30" i="31580" s="1"/>
  <c r="J23" i="31515"/>
  <c r="J29" i="31515" s="1"/>
  <c r="J21" i="116" l="1"/>
  <c r="J23" i="116" s="1"/>
  <c r="J29" i="116" s="1"/>
  <c r="C23" i="31579" l="1"/>
  <c r="C25" i="31579" s="1"/>
  <c r="C31" i="31579" s="1"/>
  <c r="G61" i="31574" l="1"/>
  <c r="F61" i="31574"/>
  <c r="E61" i="31574"/>
  <c r="F45" i="31574"/>
  <c r="F30" i="31574"/>
  <c r="H61" i="31574"/>
  <c r="H45" i="31574"/>
  <c r="H30" i="31574"/>
  <c r="G45" i="31574"/>
  <c r="E45" i="31574"/>
  <c r="G30" i="31574"/>
  <c r="G47" i="31574" s="1"/>
  <c r="E30" i="31574"/>
  <c r="F47" i="31574" l="1"/>
  <c r="C13" i="31575"/>
  <c r="C15" i="31575" s="1"/>
  <c r="H47" i="31574"/>
  <c r="C18" i="31575"/>
  <c r="E47" i="31574"/>
  <c r="C28" i="31575"/>
  <c r="C20" i="31575" l="1"/>
  <c r="I17" i="31552" l="1"/>
  <c r="I12" i="31552"/>
  <c r="I14" i="31552" s="1"/>
  <c r="I27" i="31552"/>
  <c r="I45" i="31549"/>
  <c r="I28" i="31549"/>
  <c r="I18" i="31549"/>
  <c r="I13" i="31549"/>
  <c r="I15" i="31549" s="1"/>
  <c r="C14" i="31578" l="1"/>
  <c r="C29" i="31578"/>
  <c r="I19" i="31552"/>
  <c r="C46" i="31578"/>
  <c r="C19" i="31578"/>
  <c r="I20" i="31549"/>
  <c r="I32" i="31549" s="1"/>
  <c r="I47" i="31549" s="1"/>
  <c r="I52" i="31549" s="1"/>
  <c r="C16" i="31578" l="1"/>
  <c r="K25" i="52"/>
  <c r="K16" i="52"/>
  <c r="C21" i="31578" l="1"/>
  <c r="C33" i="31578" s="1"/>
  <c r="I15" i="6"/>
  <c r="K60" i="5"/>
  <c r="K40" i="5"/>
  <c r="C48" i="31578" l="1"/>
  <c r="C54" i="31578" s="1"/>
  <c r="C46" i="31577"/>
  <c r="C32" i="31577"/>
  <c r="C39" i="31577"/>
  <c r="L69" i="1"/>
  <c r="K15" i="6"/>
  <c r="I34" i="6"/>
  <c r="I27" i="6"/>
  <c r="I41" i="6"/>
  <c r="K31" i="5"/>
  <c r="K52" i="5"/>
  <c r="C65" i="31577" l="1"/>
  <c r="C48" i="31577"/>
  <c r="I43" i="6"/>
  <c r="C52" i="31577" l="1"/>
  <c r="C66" i="31577"/>
  <c r="I47" i="6"/>
  <c r="J69" i="1" l="1"/>
  <c r="J59" i="1"/>
  <c r="J47" i="1"/>
  <c r="J34" i="1"/>
  <c r="J24" i="1"/>
  <c r="J71" i="1" l="1"/>
  <c r="J16" i="1"/>
  <c r="J28" i="1"/>
  <c r="J36" i="1" l="1"/>
  <c r="Q13" i="31563" l="1"/>
  <c r="Q15" i="31563" s="1"/>
  <c r="Q18" i="31563"/>
  <c r="Q28" i="31563"/>
  <c r="Q14" i="31567" l="1"/>
  <c r="Q16" i="31567" s="1"/>
  <c r="Q19" i="31567"/>
  <c r="Q22" i="31569"/>
  <c r="Q24" i="31569" s="1"/>
  <c r="Q30" i="31569" s="1"/>
  <c r="Q23" i="31568"/>
  <c r="Q25" i="31568" s="1"/>
  <c r="Q31" i="31568" s="1"/>
  <c r="Q20" i="31563"/>
  <c r="Q46" i="31567"/>
  <c r="Q29" i="31567"/>
  <c r="K41" i="6"/>
  <c r="Q46" i="31566" l="1"/>
  <c r="Q21" i="31567"/>
  <c r="Q33" i="31567" s="1"/>
  <c r="Q48" i="31567" s="1"/>
  <c r="Q54" i="31567" s="1"/>
  <c r="Q32" i="31566"/>
  <c r="Q20" i="31566" l="1"/>
  <c r="Q39" i="31566"/>
  <c r="Q65" i="31566" l="1"/>
  <c r="Q48" i="31566"/>
  <c r="Q66" i="31566" s="1"/>
  <c r="Q52" i="31566" l="1"/>
  <c r="O22" i="31569" l="1"/>
  <c r="O24" i="31569" s="1"/>
  <c r="O30" i="31569" s="1"/>
  <c r="O23" i="31568"/>
  <c r="O25" i="31568" s="1"/>
  <c r="O31" i="31568" s="1"/>
  <c r="O28" i="31563" l="1"/>
  <c r="O18" i="31563"/>
  <c r="O13" i="31563"/>
  <c r="O15" i="31563" l="1"/>
  <c r="O20" i="31563" l="1"/>
  <c r="O46" i="31567"/>
  <c r="O14" i="31567"/>
  <c r="O16" i="31567" l="1"/>
  <c r="O29" i="31567"/>
  <c r="O19" i="31567"/>
  <c r="O21" i="31567" l="1"/>
  <c r="O33" i="31567" l="1"/>
  <c r="O48" i="31567" s="1"/>
  <c r="O54" i="31567" s="1"/>
  <c r="M18" i="31563" l="1"/>
  <c r="M28" i="31563"/>
  <c r="M13" i="31563"/>
  <c r="O46" i="31566"/>
  <c r="O39" i="31566"/>
  <c r="O32" i="31566"/>
  <c r="O48" i="31566" l="1"/>
  <c r="O20" i="31566"/>
  <c r="O65" i="31566" s="1"/>
  <c r="M46" i="31566"/>
  <c r="M32" i="31566"/>
  <c r="M39" i="31566"/>
  <c r="M20" i="31566"/>
  <c r="M19" i="31567"/>
  <c r="M46" i="31567"/>
  <c r="M29" i="31567"/>
  <c r="M15" i="31563"/>
  <c r="M14" i="31567"/>
  <c r="O66" i="31566" l="1"/>
  <c r="O52" i="31566"/>
  <c r="M65" i="31566"/>
  <c r="M48" i="31566"/>
  <c r="M66" i="31566" s="1"/>
  <c r="M16" i="31567"/>
  <c r="M20" i="31563"/>
  <c r="M52" i="31566" l="1"/>
  <c r="M21" i="31567"/>
  <c r="E13" i="31516"/>
  <c r="G13" i="31516"/>
  <c r="I13" i="31516"/>
  <c r="H21" i="31515"/>
  <c r="H23" i="31515" s="1"/>
  <c r="H29" i="31515" s="1"/>
  <c r="F21" i="31515"/>
  <c r="F23" i="31515" s="1"/>
  <c r="F29" i="31515" s="1"/>
  <c r="D21" i="31515"/>
  <c r="D23" i="31515" s="1"/>
  <c r="D29" i="31515" s="1"/>
  <c r="I45" i="31574"/>
  <c r="I30" i="31574"/>
  <c r="C18" i="31549"/>
  <c r="E52" i="5"/>
  <c r="G52" i="5"/>
  <c r="I52" i="5"/>
  <c r="D59" i="1"/>
  <c r="F59" i="1"/>
  <c r="H59" i="1"/>
  <c r="M33" i="31567" l="1"/>
  <c r="M48" i="31567" s="1"/>
  <c r="M54" i="31567" s="1"/>
  <c r="K23" i="31568"/>
  <c r="K25" i="31568" s="1"/>
  <c r="K31" i="31568" s="1"/>
  <c r="K14" i="31567"/>
  <c r="K18" i="31563"/>
  <c r="K22" i="31569"/>
  <c r="K24" i="31569" s="1"/>
  <c r="K30" i="31569" s="1"/>
  <c r="K28" i="31563"/>
  <c r="L59" i="1"/>
  <c r="K13" i="31563"/>
  <c r="I47" i="31574"/>
  <c r="K46" i="31567"/>
  <c r="K29" i="31567"/>
  <c r="K19" i="31567"/>
  <c r="K20" i="31566"/>
  <c r="K32" i="31566"/>
  <c r="K39" i="31566"/>
  <c r="K46" i="31566"/>
  <c r="K16" i="31567" l="1"/>
  <c r="K65" i="31566"/>
  <c r="K48" i="31566"/>
  <c r="K66" i="31566" s="1"/>
  <c r="K15" i="31563"/>
  <c r="K21" i="31567" l="1"/>
  <c r="K52" i="31566"/>
  <c r="K20" i="31563"/>
  <c r="H34" i="1"/>
  <c r="K33" i="31567" l="1"/>
  <c r="K48" i="31567" s="1"/>
  <c r="K54" i="31567" s="1"/>
  <c r="I28" i="31563"/>
  <c r="I18" i="31563"/>
  <c r="I13" i="31563"/>
  <c r="I15" i="31563" l="1"/>
  <c r="K17" i="31552"/>
  <c r="I29" i="31567"/>
  <c r="I19" i="31567"/>
  <c r="I22" i="31569"/>
  <c r="I24" i="31569" s="1"/>
  <c r="I30" i="31569" s="1"/>
  <c r="I23" i="31568"/>
  <c r="I25" i="31568" s="1"/>
  <c r="I31" i="31568" s="1"/>
  <c r="I14" i="31567"/>
  <c r="I20" i="31563" l="1"/>
  <c r="I16" i="31567"/>
  <c r="I21" i="31567" l="1"/>
  <c r="I33" i="31567" l="1"/>
  <c r="I32" i="31566" l="1"/>
  <c r="I46" i="31566"/>
  <c r="I20" i="31566" l="1"/>
  <c r="I39" i="31566"/>
  <c r="I48" i="31566" l="1"/>
  <c r="I65" i="31566"/>
  <c r="I52" i="31566" l="1"/>
  <c r="I66" i="31566"/>
  <c r="G18" i="31563" l="1"/>
  <c r="G23" i="31568"/>
  <c r="G25" i="31568" s="1"/>
  <c r="G31" i="31568" s="1"/>
  <c r="G29" i="31567"/>
  <c r="G14" i="31567"/>
  <c r="G19" i="31567"/>
  <c r="G13" i="31563"/>
  <c r="G22" i="31569"/>
  <c r="G24" i="31569" s="1"/>
  <c r="G30" i="31569" s="1"/>
  <c r="G28" i="31563"/>
  <c r="G46" i="31566"/>
  <c r="G20" i="31566" l="1"/>
  <c r="G39" i="31566"/>
  <c r="G48" i="31566" s="1"/>
  <c r="G15" i="31563"/>
  <c r="G16" i="31567"/>
  <c r="G66" i="31566" l="1"/>
  <c r="G65" i="31566"/>
  <c r="G20" i="31563"/>
  <c r="G21" i="31567"/>
  <c r="G33" i="31567" l="1"/>
  <c r="D47" i="1" l="1"/>
  <c r="F47" i="1"/>
  <c r="H47" i="1"/>
  <c r="L47" i="1" l="1"/>
  <c r="L71" i="1" s="1"/>
  <c r="G32" i="31566" l="1"/>
  <c r="G46" i="31567" l="1"/>
  <c r="G48" i="31567" s="1"/>
  <c r="G54" i="31567" s="1"/>
  <c r="I46" i="31567"/>
  <c r="I48" i="31567" s="1"/>
  <c r="I54" i="31567" s="1"/>
  <c r="C28" i="31563"/>
  <c r="C13" i="31563"/>
  <c r="C18" i="31563"/>
  <c r="C15" i="31563" l="1"/>
  <c r="E28" i="31563"/>
  <c r="E18" i="31563"/>
  <c r="E13" i="31563"/>
  <c r="C20" i="31563" l="1"/>
  <c r="E15" i="31563"/>
  <c r="E20" i="31563" l="1"/>
  <c r="E22" i="31569" l="1"/>
  <c r="E24" i="31569" s="1"/>
  <c r="E30" i="31569" s="1"/>
  <c r="E23" i="31568"/>
  <c r="E25" i="31568" s="1"/>
  <c r="E31" i="31568" s="1"/>
  <c r="C39" i="31566" l="1"/>
  <c r="E46" i="31567" l="1"/>
  <c r="E46" i="31566"/>
  <c r="E29" i="31567"/>
  <c r="E39" i="31566"/>
  <c r="E19" i="31567"/>
  <c r="E14" i="31567"/>
  <c r="E32" i="31566"/>
  <c r="E20" i="31566"/>
  <c r="E65" i="31566" l="1"/>
  <c r="E16" i="31567"/>
  <c r="E48" i="31566"/>
  <c r="E66" i="31566" l="1"/>
  <c r="E52" i="31566"/>
  <c r="E21" i="31567"/>
  <c r="E33" i="31567" l="1"/>
  <c r="E48" i="31567" s="1"/>
  <c r="E54" i="31567" s="1"/>
  <c r="C23" i="31560" l="1"/>
  <c r="C25" i="31560" s="1"/>
  <c r="C31" i="31560" s="1"/>
  <c r="E23" i="31560"/>
  <c r="E25" i="31560" s="1"/>
  <c r="E31" i="31560" s="1"/>
  <c r="G23" i="31560"/>
  <c r="G25" i="31560" s="1"/>
  <c r="G31" i="31560" s="1"/>
  <c r="I23" i="31560"/>
  <c r="I25" i="31560" s="1"/>
  <c r="I31" i="31560" s="1"/>
  <c r="K23" i="31560"/>
  <c r="K25" i="31560" s="1"/>
  <c r="K31" i="31560" s="1"/>
  <c r="M23" i="31560"/>
  <c r="M25" i="31560" s="1"/>
  <c r="M31" i="31560" s="1"/>
  <c r="M44" i="31559"/>
  <c r="M46" i="31559" s="1"/>
  <c r="M52" i="31559" s="1"/>
  <c r="K44" i="31559"/>
  <c r="M20" i="31558" l="1"/>
  <c r="K20" i="31558"/>
  <c r="I20" i="31558"/>
  <c r="C14" i="31567" l="1"/>
  <c r="C22" i="31569"/>
  <c r="C24" i="31569" s="1"/>
  <c r="C30" i="31569" s="1"/>
  <c r="C20" i="31566"/>
  <c r="C65" i="31566" s="1"/>
  <c r="C23" i="31568"/>
  <c r="C25" i="31568" s="1"/>
  <c r="C31" i="31568" s="1"/>
  <c r="C19" i="31567"/>
  <c r="C32" i="31566"/>
  <c r="C46" i="31566"/>
  <c r="C46" i="31567"/>
  <c r="C29" i="31567"/>
  <c r="C48" i="31566" l="1"/>
  <c r="C66" i="31566" s="1"/>
  <c r="C16" i="31567"/>
  <c r="C52" i="31566" l="1"/>
  <c r="C21" i="31567"/>
  <c r="C33" i="31567" l="1"/>
  <c r="C48" i="31567" s="1"/>
  <c r="C54" i="31567" s="1"/>
  <c r="Q28" i="31555" l="1"/>
  <c r="Q18" i="31555"/>
  <c r="Q13" i="31555"/>
  <c r="Q15" i="31555" l="1"/>
  <c r="Q20" i="31555" l="1"/>
  <c r="C41" i="6"/>
  <c r="Q22" i="31561" l="1"/>
  <c r="Q24" i="31561" s="1"/>
  <c r="Q30" i="31561" s="1"/>
  <c r="Q23" i="31560" l="1"/>
  <c r="Q25" i="31560" s="1"/>
  <c r="Q31" i="31560" s="1"/>
  <c r="Q29" i="31559" l="1"/>
  <c r="Q44" i="31559"/>
  <c r="Q14" i="31559"/>
  <c r="Q16" i="31559" l="1"/>
  <c r="O32" i="31558" l="1"/>
  <c r="K27" i="6" l="1"/>
  <c r="O28" i="31555"/>
  <c r="O23" i="31560"/>
  <c r="O25" i="31560" s="1"/>
  <c r="O31" i="31560" s="1"/>
  <c r="O44" i="31559"/>
  <c r="O29" i="31559"/>
  <c r="O13" i="31555"/>
  <c r="O39" i="31558"/>
  <c r="O14" i="31559"/>
  <c r="O22" i="31561"/>
  <c r="O24" i="31561" s="1"/>
  <c r="O18" i="31555"/>
  <c r="O45" i="31558"/>
  <c r="O20" i="31558"/>
  <c r="O16" i="31559" l="1"/>
  <c r="O15" i="31555"/>
  <c r="O51" i="31558" l="1"/>
  <c r="O20" i="31555"/>
  <c r="K28" i="31555" l="1"/>
  <c r="K13" i="31555"/>
  <c r="K18" i="31555"/>
  <c r="K15" i="31555" l="1"/>
  <c r="K29" i="31559"/>
  <c r="K19" i="31559"/>
  <c r="K21" i="31559" l="1"/>
  <c r="K33" i="31559" s="1"/>
  <c r="K46" i="31559" s="1"/>
  <c r="K52" i="31559" s="1"/>
  <c r="K20" i="31555"/>
  <c r="K51" i="31558"/>
  <c r="I51" i="31558"/>
  <c r="C45" i="31549" l="1"/>
  <c r="K45" i="31558"/>
  <c r="C45" i="31558"/>
  <c r="E45" i="31558"/>
  <c r="G45" i="31558"/>
  <c r="G41" i="6"/>
  <c r="E41" i="6"/>
  <c r="G15" i="6"/>
  <c r="G34" i="6"/>
  <c r="E34" i="6"/>
  <c r="G27" i="6"/>
  <c r="G43" i="6" l="1"/>
  <c r="G47" i="6" s="1"/>
  <c r="E43" i="6"/>
  <c r="K27" i="31552" l="1"/>
  <c r="K12" i="31552"/>
  <c r="Q45" i="31558"/>
  <c r="Q39" i="31558"/>
  <c r="Q32" i="31558"/>
  <c r="Q20" i="31558"/>
  <c r="Q47" i="31558" l="1"/>
  <c r="L16" i="1"/>
  <c r="L36" i="1" s="1"/>
  <c r="K14" i="31552"/>
  <c r="Q51" i="31558" l="1"/>
  <c r="K19" i="31552"/>
  <c r="M13" i="31516"/>
  <c r="D21" i="116"/>
  <c r="D23" i="116" s="1"/>
  <c r="D29" i="116" s="1"/>
  <c r="G45" i="31549"/>
  <c r="G28" i="31549"/>
  <c r="G18" i="31549"/>
  <c r="G13" i="31549"/>
  <c r="G15" i="31549" s="1"/>
  <c r="E28" i="31549"/>
  <c r="E18" i="31549"/>
  <c r="E13" i="31549"/>
  <c r="E15" i="31549" s="1"/>
  <c r="C28" i="31549"/>
  <c r="C13" i="31549"/>
  <c r="C15" i="31549" s="1"/>
  <c r="C20" i="31549" s="1"/>
  <c r="I25" i="52"/>
  <c r="I16" i="52"/>
  <c r="G25" i="52"/>
  <c r="G16" i="52"/>
  <c r="E25" i="52"/>
  <c r="E16" i="52"/>
  <c r="E47" i="6"/>
  <c r="E27" i="6"/>
  <c r="E15" i="6"/>
  <c r="C34" i="6"/>
  <c r="C27" i="6"/>
  <c r="C15" i="6"/>
  <c r="I60" i="5"/>
  <c r="I40" i="5"/>
  <c r="I31" i="5"/>
  <c r="G60" i="5"/>
  <c r="G40" i="5"/>
  <c r="G31" i="5"/>
  <c r="E60" i="5"/>
  <c r="E40" i="5"/>
  <c r="E31" i="5"/>
  <c r="H69" i="1"/>
  <c r="H24" i="1"/>
  <c r="H28" i="1" s="1"/>
  <c r="H16" i="1"/>
  <c r="F69" i="1"/>
  <c r="F34" i="1"/>
  <c r="F24" i="1"/>
  <c r="F28" i="1" s="1"/>
  <c r="F16" i="1"/>
  <c r="D69" i="1"/>
  <c r="D34" i="1"/>
  <c r="D24" i="1"/>
  <c r="D28" i="1" s="1"/>
  <c r="D16" i="1"/>
  <c r="C32" i="31549" l="1"/>
  <c r="C47" i="31549" s="1"/>
  <c r="C52" i="31549" s="1"/>
  <c r="C43" i="6"/>
  <c r="C47" i="6" s="1"/>
  <c r="D71" i="1"/>
  <c r="D36" i="1"/>
  <c r="F71" i="1"/>
  <c r="E20" i="31549"/>
  <c r="E32" i="31549" s="1"/>
  <c r="H71" i="1"/>
  <c r="H36" i="1"/>
  <c r="E45" i="31549"/>
  <c r="F21" i="116"/>
  <c r="F23" i="116" s="1"/>
  <c r="F29" i="116" s="1"/>
  <c r="H21" i="116"/>
  <c r="H23" i="116" s="1"/>
  <c r="H29" i="116" s="1"/>
  <c r="G20" i="31549"/>
  <c r="G32" i="31549" s="1"/>
  <c r="G47" i="31549" s="1"/>
  <c r="G52" i="31549" s="1"/>
  <c r="F36" i="1"/>
  <c r="E47" i="31549" l="1"/>
  <c r="E52" i="31549" s="1"/>
  <c r="G28" i="31555" l="1"/>
  <c r="E28" i="31555"/>
  <c r="C28" i="31555"/>
  <c r="G18" i="31555"/>
  <c r="E18" i="31555"/>
  <c r="C18" i="31555"/>
  <c r="G13" i="31555"/>
  <c r="G15" i="31555" s="1"/>
  <c r="E13" i="31555"/>
  <c r="E15" i="31555" s="1"/>
  <c r="C13" i="31555"/>
  <c r="E27" i="31552"/>
  <c r="C27" i="31552"/>
  <c r="E17" i="31552"/>
  <c r="C17" i="31552"/>
  <c r="E12" i="31552"/>
  <c r="E14" i="31552" s="1"/>
  <c r="C12" i="31552"/>
  <c r="C14" i="31552" s="1"/>
  <c r="G29" i="31559"/>
  <c r="E29" i="31559"/>
  <c r="C29" i="31559"/>
  <c r="G19" i="31559"/>
  <c r="E19" i="31559"/>
  <c r="C19" i="31559"/>
  <c r="G16" i="31559"/>
  <c r="E16" i="31559"/>
  <c r="C14" i="31559"/>
  <c r="G51" i="31558"/>
  <c r="E51" i="31558"/>
  <c r="C51" i="31558"/>
  <c r="G32" i="31558"/>
  <c r="E32" i="31558"/>
  <c r="C32" i="31558"/>
  <c r="C15" i="31555" l="1"/>
  <c r="C20" i="31555" s="1"/>
  <c r="C16" i="31559"/>
  <c r="C21" i="31559" s="1"/>
  <c r="E20" i="31558"/>
  <c r="I45" i="31558"/>
  <c r="I18" i="31555"/>
  <c r="C19" i="31552"/>
  <c r="G21" i="31559"/>
  <c r="G33" i="31559" s="1"/>
  <c r="K18" i="31549"/>
  <c r="G17" i="31552"/>
  <c r="E21" i="31559"/>
  <c r="E33" i="31559" s="1"/>
  <c r="G27" i="31552"/>
  <c r="L21" i="31515"/>
  <c r="L23" i="31515" s="1"/>
  <c r="L29" i="31515" s="1"/>
  <c r="K13" i="31549"/>
  <c r="K34" i="6"/>
  <c r="I28" i="31555"/>
  <c r="G20" i="31555"/>
  <c r="I13" i="31555"/>
  <c r="G12" i="31552"/>
  <c r="E20" i="31555"/>
  <c r="E19" i="31552"/>
  <c r="I19" i="31559"/>
  <c r="M16" i="52"/>
  <c r="M25" i="52"/>
  <c r="C39" i="31558"/>
  <c r="E39" i="31558"/>
  <c r="G39" i="31558"/>
  <c r="I32" i="31558"/>
  <c r="G20" i="31558"/>
  <c r="G44" i="31559"/>
  <c r="K45" i="31549"/>
  <c r="L21" i="116"/>
  <c r="L23" i="116" s="1"/>
  <c r="L29" i="116" s="1"/>
  <c r="C44" i="31559"/>
  <c r="E44" i="31559"/>
  <c r="C20" i="31558"/>
  <c r="I14" i="31559"/>
  <c r="I29" i="31559"/>
  <c r="K28" i="31549"/>
  <c r="K43" i="6" l="1"/>
  <c r="K15" i="31549"/>
  <c r="I15" i="31555"/>
  <c r="O21" i="31559"/>
  <c r="C33" i="31559"/>
  <c r="C46" i="31559" s="1"/>
  <c r="C52" i="31559" s="1"/>
  <c r="E46" i="31559"/>
  <c r="E52" i="31559" s="1"/>
  <c r="G46" i="31559"/>
  <c r="G52" i="31559" s="1"/>
  <c r="G14" i="31552"/>
  <c r="I44" i="31559"/>
  <c r="I39" i="31558"/>
  <c r="I16" i="31559"/>
  <c r="K20" i="31549" l="1"/>
  <c r="K32" i="31549"/>
  <c r="G52" i="31566"/>
  <c r="I20" i="31555"/>
  <c r="Q21" i="31559"/>
  <c r="K47" i="6"/>
  <c r="O33" i="31559"/>
  <c r="O46" i="31559" s="1"/>
  <c r="O52" i="31559" s="1"/>
  <c r="G19" i="31552"/>
  <c r="I21" i="31559"/>
  <c r="K47" i="31549" l="1"/>
  <c r="Q33" i="31559"/>
  <c r="I33" i="31559"/>
  <c r="I46" i="31559" s="1"/>
  <c r="I52" i="31559" s="1"/>
  <c r="K52" i="31549" l="1"/>
  <c r="Q46" i="31559"/>
  <c r="Q52" i="31559" s="1"/>
  <c r="M31" i="5" l="1"/>
  <c r="M57" i="5" l="1"/>
  <c r="M60" i="5" s="1"/>
</calcChain>
</file>

<file path=xl/sharedStrings.xml><?xml version="1.0" encoding="utf-8"?>
<sst xmlns="http://schemas.openxmlformats.org/spreadsheetml/2006/main" count="1745" uniqueCount="359">
  <si>
    <t>FedEx Corporation</t>
  </si>
  <si>
    <t>Condensed Consolidated Balance Sheets</t>
  </si>
  <si>
    <t>FY 2018 – FY 2022</t>
  </si>
  <si>
    <r>
      <t xml:space="preserve">May 31  </t>
    </r>
    <r>
      <rPr>
        <sz val="2"/>
        <color indexed="8"/>
        <rFont val="Arial"/>
        <family val="2"/>
      </rPr>
      <t>.</t>
    </r>
  </si>
  <si>
    <t>In millions (except share data)</t>
  </si>
  <si>
    <t>FY 2018</t>
  </si>
  <si>
    <t>FY 2019</t>
  </si>
  <si>
    <t>FY 2020</t>
  </si>
  <si>
    <t>FY 2021</t>
  </si>
  <si>
    <t>ASSETS</t>
  </si>
  <si>
    <t>Current Assets</t>
  </si>
  <si>
    <t>Cash and cash equivalents</t>
  </si>
  <si>
    <t>Receivables, less allowances</t>
  </si>
  <si>
    <t>Spare parts, supplies, and fuel, less allowances</t>
  </si>
  <si>
    <t>Prepaid expenses and other</t>
  </si>
  <si>
    <t xml:space="preserve">     Total current assets</t>
  </si>
  <si>
    <t>Property and Equipment, at Cost</t>
  </si>
  <si>
    <t>Aircraft and related equipment</t>
  </si>
  <si>
    <t>Package handling and ground support equipment</t>
  </si>
  <si>
    <t>Information technology</t>
  </si>
  <si>
    <t>Vehicles and trailers</t>
  </si>
  <si>
    <t>Facilities and other</t>
  </si>
  <si>
    <t>Less accumulated depreciation and amortization</t>
  </si>
  <si>
    <t xml:space="preserve">     Net property and equipment</t>
  </si>
  <si>
    <t>Other Long-Term Assets</t>
  </si>
  <si>
    <t>Operating lease right-of-use-assets, net</t>
  </si>
  <si>
    <t>Goodwill</t>
  </si>
  <si>
    <t>Other assets</t>
  </si>
  <si>
    <t xml:space="preserve">     Total other long-term assets</t>
  </si>
  <si>
    <t>LIABILITIES AND COMMON STOCKHOLDERS' INVESTMENT</t>
  </si>
  <si>
    <t>Current Liabilities</t>
  </si>
  <si>
    <t>Short-term borrowings</t>
  </si>
  <si>
    <t>Current portion of long-term debt</t>
  </si>
  <si>
    <t>Accrued salaries and employee benefits</t>
  </si>
  <si>
    <t>Accounts payable</t>
  </si>
  <si>
    <t xml:space="preserve">Operating lease liabilities </t>
  </si>
  <si>
    <t>Accrued expenses</t>
  </si>
  <si>
    <t xml:space="preserve">     Total current liabilities</t>
  </si>
  <si>
    <t>Long-Term Debt, Less Current Portion</t>
  </si>
  <si>
    <t>Other Long-Term Liabilities</t>
  </si>
  <si>
    <t>Deferred income taxes</t>
  </si>
  <si>
    <t>Pension, postretirement healthcare, and other benefit obligations</t>
  </si>
  <si>
    <t>Self-insurance accruals</t>
  </si>
  <si>
    <t>Deferred lease obligations</t>
  </si>
  <si>
    <t>Other liabilities</t>
  </si>
  <si>
    <t xml:space="preserve">     Total other long-term liabilities</t>
  </si>
  <si>
    <t>Commitments and Contingencies</t>
  </si>
  <si>
    <t>Common Stockholders' Investment</t>
  </si>
  <si>
    <t>Common stock $0.10 par value; 800 million shares auth.</t>
  </si>
  <si>
    <t>Additional paid-in capital</t>
  </si>
  <si>
    <t>Retained earnings</t>
  </si>
  <si>
    <t>Treasury stock, at cost</t>
  </si>
  <si>
    <t xml:space="preserve">     Total common stockholders' investment</t>
  </si>
  <si>
    <t>Condensed Consolidated Statements of Cash Flows</t>
  </si>
  <si>
    <r>
      <t xml:space="preserve">Years ended May 31  </t>
    </r>
    <r>
      <rPr>
        <sz val="2"/>
        <color indexed="8"/>
        <rFont val="Arial"/>
        <family val="2"/>
      </rPr>
      <t>.</t>
    </r>
  </si>
  <si>
    <t>In millions</t>
  </si>
  <si>
    <t>FY 2022</t>
  </si>
  <si>
    <t>OPERATING ACTIVITIES</t>
  </si>
  <si>
    <t>Net income</t>
  </si>
  <si>
    <t>Adjustments to reconcile net income to cash provided by</t>
  </si>
  <si>
    <t xml:space="preserve">   operating activities:</t>
  </si>
  <si>
    <t xml:space="preserve">   Depreciation and amortization</t>
  </si>
  <si>
    <t xml:space="preserve">   Provision for uncollectible accounts</t>
  </si>
  <si>
    <t xml:space="preserve">   Other noncash items including leases and deferred income tax  </t>
  </si>
  <si>
    <t xml:space="preserve">   Stock-based compensation</t>
  </si>
  <si>
    <t xml:space="preserve">   Retirement plans mark-to-market adjustments</t>
  </si>
  <si>
    <t xml:space="preserve">   Loss on extinguishment of debt</t>
  </si>
  <si>
    <t xml:space="preserve">   Gain from sale of business</t>
  </si>
  <si>
    <t xml:space="preserve">   Business realignment costs</t>
  </si>
  <si>
    <t xml:space="preserve">   Goodwill and other asset impairment charges</t>
  </si>
  <si>
    <t xml:space="preserve">   Changes in operating assets and liabilities, net of the effects</t>
  </si>
  <si>
    <t xml:space="preserve">      of businesses acquired:</t>
  </si>
  <si>
    <t xml:space="preserve">      Receivables</t>
  </si>
  <si>
    <t xml:space="preserve">      Other current assets</t>
  </si>
  <si>
    <t xml:space="preserve">      Pension and postretirement assets </t>
  </si>
  <si>
    <t xml:space="preserve">         and liabilities, net</t>
  </si>
  <si>
    <t xml:space="preserve">      Accounts payable and other operating liabilities</t>
  </si>
  <si>
    <t xml:space="preserve">      Other, net</t>
  </si>
  <si>
    <t>Cash provided by operating activities</t>
  </si>
  <si>
    <t>INVESTING ACTIVITIES</t>
  </si>
  <si>
    <t xml:space="preserve">   Capital expenditures</t>
  </si>
  <si>
    <t xml:space="preserve">   Business acquisitions, net of cash acquired</t>
  </si>
  <si>
    <t xml:space="preserve">   Purchase of investments</t>
  </si>
  <si>
    <t xml:space="preserve">   Proceeds from sale of business</t>
  </si>
  <si>
    <t xml:space="preserve">   Proceeds from asset dispositions and other</t>
  </si>
  <si>
    <t>Cash used in investing activities</t>
  </si>
  <si>
    <t>FINANCING ACTIVITIES</t>
  </si>
  <si>
    <t>Proceeds from short-term borrowings, net</t>
  </si>
  <si>
    <t>Payments on debt</t>
  </si>
  <si>
    <t>Proceeds from debt issuances</t>
  </si>
  <si>
    <t>Proceeds from stock issuances</t>
  </si>
  <si>
    <t>Dividends paid</t>
  </si>
  <si>
    <t>Purchase of treasury stock</t>
  </si>
  <si>
    <t>Other, net</t>
  </si>
  <si>
    <t>Cash provided by (used in) financing activities</t>
  </si>
  <si>
    <t>Effect of exchange rate changes on cash</t>
  </si>
  <si>
    <t>CASH AND CASH EQUIVALENTS</t>
  </si>
  <si>
    <t>Net (decrease) increase in cash and cash equivalents</t>
  </si>
  <si>
    <t>Cash and cash equivalents at beginning of period</t>
  </si>
  <si>
    <t>Cash and cash equivalents at end of period</t>
  </si>
  <si>
    <t>Annual Consolidated Statements of Income</t>
  </si>
  <si>
    <t>Years ended May 31</t>
  </si>
  <si>
    <t>In millions, except EPS</t>
  </si>
  <si>
    <t>Revenue:</t>
  </si>
  <si>
    <t>FedEx Express segment</t>
  </si>
  <si>
    <t>Net Income</t>
  </si>
  <si>
    <t>FedEx Ground segment</t>
  </si>
  <si>
    <r>
      <t>FedEx Freight</t>
    </r>
    <r>
      <rPr>
        <vertAlign val="superscript"/>
        <sz val="12"/>
        <rFont val="Arial"/>
        <family val="2"/>
      </rPr>
      <t xml:space="preserve">  </t>
    </r>
    <r>
      <rPr>
        <sz val="12"/>
        <rFont val="Arial"/>
        <family val="2"/>
      </rPr>
      <t>segment</t>
    </r>
  </si>
  <si>
    <t>FedEx Services segment</t>
  </si>
  <si>
    <t>Other and eliminations</t>
  </si>
  <si>
    <t xml:space="preserve">    Total Revenue</t>
  </si>
  <si>
    <t>Total</t>
  </si>
  <si>
    <t>Operating Expenses:</t>
  </si>
  <si>
    <t>Salaries and employee benefits</t>
  </si>
  <si>
    <t>Purchased transportation</t>
  </si>
  <si>
    <t>Rentals and landing fees</t>
  </si>
  <si>
    <t>Depreciation and amortization</t>
  </si>
  <si>
    <t>Fuel</t>
  </si>
  <si>
    <t>Maintenance and repairs</t>
  </si>
  <si>
    <r>
      <t>Business realignment costs</t>
    </r>
    <r>
      <rPr>
        <vertAlign val="superscript"/>
        <sz val="12"/>
        <color indexed="8"/>
        <rFont val="Arial"/>
        <family val="2"/>
      </rPr>
      <t>1</t>
    </r>
  </si>
  <si>
    <t>Goodwill and other asset impairment charges</t>
  </si>
  <si>
    <t>Other</t>
  </si>
  <si>
    <t xml:space="preserve">    Total Operating Expenses</t>
  </si>
  <si>
    <t>Corporate, other, and eliminations</t>
  </si>
  <si>
    <t xml:space="preserve">    Total Operating Income</t>
  </si>
  <si>
    <t>Other (Expense) Income:</t>
  </si>
  <si>
    <t>Interest, net</t>
  </si>
  <si>
    <t>Loss on debt extinguishment</t>
  </si>
  <si>
    <t>Income Before Income Taxes</t>
  </si>
  <si>
    <t>Provision for Income Taxes (Benefit)</t>
  </si>
  <si>
    <t>Basic Earnings Per Share</t>
  </si>
  <si>
    <t>Weighted Avg. Common Shares</t>
  </si>
  <si>
    <t>Diluted Earnings Per Share</t>
  </si>
  <si>
    <t>Weighted Avg. Diluted Shares</t>
  </si>
  <si>
    <t>SELECTED STATISTICS</t>
  </si>
  <si>
    <t>Operating Margin</t>
  </si>
  <si>
    <t>Pre-tax Margin</t>
  </si>
  <si>
    <t>Return on Assets</t>
  </si>
  <si>
    <t>Return on Equity</t>
  </si>
  <si>
    <t>Dividends Paid Per Common Share</t>
  </si>
  <si>
    <t>1 -</t>
  </si>
  <si>
    <t>2 -</t>
  </si>
  <si>
    <t>3 -</t>
  </si>
  <si>
    <t>Quarterly Consolidated Statements of Income</t>
  </si>
  <si>
    <t>FY 2018 – FY 2019</t>
  </si>
  <si>
    <t>FIRST</t>
  </si>
  <si>
    <t>SECOND</t>
  </si>
  <si>
    <t>THIRD</t>
  </si>
  <si>
    <t>FOURTH</t>
  </si>
  <si>
    <t>QUARTER</t>
  </si>
  <si>
    <r>
      <t xml:space="preserve"> </t>
    </r>
    <r>
      <rPr>
        <b/>
        <u/>
        <sz val="12"/>
        <color indexed="8"/>
        <rFont val="Arial"/>
        <family val="2"/>
      </rPr>
      <t>QUARTER</t>
    </r>
  </si>
  <si>
    <r>
      <t>FedEx Freight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>segment</t>
    </r>
  </si>
  <si>
    <t>Business realignment costs</t>
  </si>
  <si>
    <t>Operating Income (Loss):</t>
  </si>
  <si>
    <t xml:space="preserve">    Total Operating Income </t>
  </si>
  <si>
    <t>Other Income (Expense):</t>
  </si>
  <si>
    <t>Other retirement plans income</t>
  </si>
  <si>
    <t xml:space="preserve">    Total Other Income (Expense)</t>
  </si>
  <si>
    <t>Income (Loss) Before Income Taxes</t>
  </si>
  <si>
    <t>Net Income (Loss)</t>
  </si>
  <si>
    <t xml:space="preserve">Unaudited.  Differences may result due to rounding.  </t>
  </si>
  <si>
    <t>FY 2020 – FY 2021</t>
  </si>
  <si>
    <t>Year ended May 31</t>
  </si>
  <si>
    <t xml:space="preserve">    Total Operating Income (Loss)</t>
  </si>
  <si>
    <t>Provision for Income Taxes</t>
  </si>
  <si>
    <r>
      <t>Business realignment costs</t>
    </r>
    <r>
      <rPr>
        <vertAlign val="superscript"/>
        <sz val="12"/>
        <rFont val="Arial"/>
        <family val="2"/>
      </rPr>
      <t>1</t>
    </r>
  </si>
  <si>
    <t>Capital Expenditures</t>
  </si>
  <si>
    <t>By Asset Type</t>
  </si>
  <si>
    <t>By Segment</t>
  </si>
  <si>
    <t>FedEx Freight segment</t>
  </si>
  <si>
    <t>FedEx Express Segment</t>
  </si>
  <si>
    <t>Package Revenue:</t>
  </si>
  <si>
    <t>U.S. Overnight Box</t>
  </si>
  <si>
    <t>U.S. Overnight Envelope</t>
  </si>
  <si>
    <t xml:space="preserve">     Total U.S. Overnight</t>
  </si>
  <si>
    <t>U.S. Deferred</t>
  </si>
  <si>
    <t xml:space="preserve">    Total U.S. Package Revenue</t>
  </si>
  <si>
    <t>International Priority</t>
  </si>
  <si>
    <t>International Economy</t>
  </si>
  <si>
    <t xml:space="preserve">    Total International Export Package Revenue</t>
  </si>
  <si>
    <r>
      <t>International Domestic</t>
    </r>
    <r>
      <rPr>
        <vertAlign val="superscript"/>
        <sz val="12"/>
        <color indexed="8"/>
        <rFont val="Arial"/>
        <family val="2"/>
      </rPr>
      <t>1</t>
    </r>
  </si>
  <si>
    <t xml:space="preserve">    Total Package Revenue</t>
  </si>
  <si>
    <t>Freight Revenue:</t>
  </si>
  <si>
    <t>U.S.</t>
  </si>
  <si>
    <t>International Airfreight</t>
  </si>
  <si>
    <t xml:space="preserve">    Total Freight Revenue</t>
  </si>
  <si>
    <t>Other Revenue</t>
  </si>
  <si>
    <t>Total Revenue</t>
  </si>
  <si>
    <t>Asset impairment charges</t>
  </si>
  <si>
    <t>Intercompany charges</t>
  </si>
  <si>
    <t>Operating Income</t>
  </si>
  <si>
    <t>International domestic revenue relates to our international intra-country operations.</t>
  </si>
  <si>
    <t xml:space="preserve">     Total U.S. Packages</t>
  </si>
  <si>
    <t xml:space="preserve">     Total International Export Package 
     Revenue</t>
  </si>
  <si>
    <r>
      <t>International Domestic</t>
    </r>
    <r>
      <rPr>
        <vertAlign val="superscript"/>
        <sz val="12"/>
        <color rgb="FF000000"/>
        <rFont val="Arial"/>
        <family val="2"/>
      </rPr>
      <t>1</t>
    </r>
  </si>
  <si>
    <t>Annual Operating Statistics</t>
  </si>
  <si>
    <t>AVG DAILY VOLUME / POUNDS</t>
  </si>
  <si>
    <t>Average Daily Package Volume (000s):</t>
  </si>
  <si>
    <t xml:space="preserve">     Total International Export Packages</t>
  </si>
  <si>
    <t xml:space="preserve">    Total Avg Daily Packages</t>
  </si>
  <si>
    <t>Average Daily Freight Pounds (000s):</t>
  </si>
  <si>
    <t xml:space="preserve">    Total Avg Daily Freight Pounds</t>
  </si>
  <si>
    <t>YIELD</t>
  </si>
  <si>
    <t>Revenue Per Package:</t>
  </si>
  <si>
    <t xml:space="preserve">U.S. Overnight Box </t>
  </si>
  <si>
    <t xml:space="preserve">U.S. Overnight Envelope </t>
  </si>
  <si>
    <t xml:space="preserve">U.S. Deferred </t>
  </si>
  <si>
    <t xml:space="preserve">    Total Composite Package Yield</t>
  </si>
  <si>
    <t>Revenue Per Freight Pound:</t>
  </si>
  <si>
    <t xml:space="preserve">    Total Composite Freight Yield</t>
  </si>
  <si>
    <t>PACKAGE YOY GROWTH RATES</t>
  </si>
  <si>
    <t>Average Daily Volume Growth:</t>
  </si>
  <si>
    <t xml:space="preserve">    Total U.S. Packages</t>
  </si>
  <si>
    <t xml:space="preserve">    Total Package Volume Growth</t>
  </si>
  <si>
    <t>Revenue Growth:</t>
  </si>
  <si>
    <t xml:space="preserve">    Total Package Revenue Growth</t>
  </si>
  <si>
    <t>AVG POUNDS PER PACKAGE</t>
  </si>
  <si>
    <t>AVG REVENUE PER PACKAGE LB.</t>
  </si>
  <si>
    <t>OPERATING WEEKDAYS</t>
  </si>
  <si>
    <t xml:space="preserve">1 - </t>
  </si>
  <si>
    <t>International domestic statistics relate to our international intra-country operations.</t>
  </si>
  <si>
    <t>Annual Fuel Surcharges</t>
  </si>
  <si>
    <t xml:space="preserve">Fuel Surcharge </t>
  </si>
  <si>
    <t>U.S. Domestic and Outbound Fuel Surcharge:</t>
  </si>
  <si>
    <t xml:space="preserve">Low </t>
  </si>
  <si>
    <t>High</t>
  </si>
  <si>
    <t>Weighted-average</t>
  </si>
  <si>
    <t>International Export and Freight Fuel Surcharge:</t>
  </si>
  <si>
    <t>International Domestic Fuel Surcharge:</t>
  </si>
  <si>
    <t xml:space="preserve">Unaudited.  </t>
  </si>
  <si>
    <t>Quarterly Operating Statistics</t>
  </si>
  <si>
    <t>AVG. DAILY VOLUME / POUNDS</t>
  </si>
  <si>
    <t>Avg. Daily Package Volume (000s):</t>
  </si>
  <si>
    <t xml:space="preserve">    Total Avg. Daily Packages</t>
  </si>
  <si>
    <t>Avg. Daily Freight Pounds (000s):</t>
  </si>
  <si>
    <t xml:space="preserve">    Total Avg. Daily Freight Pounds </t>
  </si>
  <si>
    <t xml:space="preserve">U.S. </t>
  </si>
  <si>
    <r>
      <t>U.S. Overnight Box</t>
    </r>
    <r>
      <rPr>
        <i/>
        <sz val="12"/>
        <color indexed="8"/>
        <rFont val="Arial"/>
        <family val="2"/>
      </rPr>
      <t xml:space="preserve"> </t>
    </r>
  </si>
  <si>
    <t>FY 2020 –  FY 2021</t>
  </si>
  <si>
    <t>FY 2022 – FY 2023</t>
  </si>
  <si>
    <t>FY 2023</t>
  </si>
  <si>
    <r>
      <t>International Domestic</t>
    </r>
    <r>
      <rPr>
        <vertAlign val="superscript"/>
        <sz val="14"/>
        <color indexed="8"/>
        <rFont val="Arial"/>
        <family val="2"/>
      </rPr>
      <t>1</t>
    </r>
  </si>
  <si>
    <r>
      <t>U.S. Overnight Box</t>
    </r>
    <r>
      <rPr>
        <i/>
        <sz val="14"/>
        <color indexed="8"/>
        <rFont val="Arial"/>
        <family val="2"/>
      </rPr>
      <t xml:space="preserve"> </t>
    </r>
  </si>
  <si>
    <t>Quarterly Fuel Surcharges</t>
  </si>
  <si>
    <t>FY 2018 – FY 2023</t>
  </si>
  <si>
    <t>Fuel Surcharge</t>
  </si>
  <si>
    <t>International Fuel Surcharge:</t>
  </si>
  <si>
    <t>FedEx Express</t>
  </si>
  <si>
    <t xml:space="preserve">Jet Fuel Statistics </t>
  </si>
  <si>
    <t>Jet Fuel Gallons (000s)</t>
  </si>
  <si>
    <t>Price Per Gallon</t>
  </si>
  <si>
    <t>Jet Fuel Expense ($000s)</t>
  </si>
  <si>
    <t>Aircraft and Vehicle Fleet Statistics</t>
  </si>
  <si>
    <t>Gross Max Structural Payload</t>
  </si>
  <si>
    <t xml:space="preserve"> May 31</t>
  </si>
  <si>
    <t>To Be Delivered/(Retired) in FY</t>
  </si>
  <si>
    <t>(Lbs/Aircraft)</t>
  </si>
  <si>
    <t>Trunk (Jet) Aircraft:</t>
  </si>
  <si>
    <t>Boeing 757-200</t>
  </si>
  <si>
    <r>
      <t>Boeing 767F</t>
    </r>
    <r>
      <rPr>
        <vertAlign val="superscript"/>
        <sz val="15"/>
        <color rgb="FF000000"/>
        <rFont val="Arial"/>
        <family val="2"/>
      </rPr>
      <t>1</t>
    </r>
  </si>
  <si>
    <t>Boeing MD10-10</t>
  </si>
  <si>
    <t>Boeing MD10-30</t>
  </si>
  <si>
    <t>Boeing MD11</t>
  </si>
  <si>
    <r>
      <t>Boeing 777F</t>
    </r>
    <r>
      <rPr>
        <vertAlign val="superscript"/>
        <sz val="15"/>
        <color indexed="8"/>
        <rFont val="Arial"/>
        <family val="2"/>
      </rPr>
      <t>2</t>
    </r>
  </si>
  <si>
    <t>Boeing 747-400</t>
  </si>
  <si>
    <t>Airbus A300-600</t>
  </si>
  <si>
    <t>Airbus A310-300</t>
  </si>
  <si>
    <t xml:space="preserve">     Subtotal - Trunk Aircraft</t>
  </si>
  <si>
    <t>Feeder (Turboprop) Aircraft:</t>
  </si>
  <si>
    <t>Cessna 208B</t>
  </si>
  <si>
    <r>
      <t>Cessna 408</t>
    </r>
    <r>
      <rPr>
        <vertAlign val="superscript"/>
        <sz val="15"/>
        <color indexed="8"/>
        <rFont val="Arial"/>
        <family val="2"/>
      </rPr>
      <t>3</t>
    </r>
  </si>
  <si>
    <t>ATR-72</t>
  </si>
  <si>
    <r>
      <t>ATR-72 600F</t>
    </r>
    <r>
      <rPr>
        <vertAlign val="superscript"/>
        <sz val="15"/>
        <color indexed="8"/>
        <rFont val="Arial"/>
        <family val="2"/>
      </rPr>
      <t>4</t>
    </r>
  </si>
  <si>
    <t>ATR-42</t>
  </si>
  <si>
    <t xml:space="preserve">     Subtotal - Feeder Aircraft</t>
  </si>
  <si>
    <t>Aircraft Fleet Total</t>
  </si>
  <si>
    <r>
      <t>Scheduled Lease Expirations:</t>
    </r>
    <r>
      <rPr>
        <b/>
        <u/>
        <vertAlign val="superscript"/>
        <sz val="15"/>
        <color rgb="FF000000"/>
        <rFont val="Arial"/>
        <family val="2"/>
      </rPr>
      <t>5</t>
    </r>
  </si>
  <si>
    <t>Boeing 777F</t>
  </si>
  <si>
    <t>Vehicle Fleet (000s)</t>
  </si>
  <si>
    <t>Long-Haul Tractors</t>
  </si>
  <si>
    <t>All Other Motorized Vehicles</t>
  </si>
  <si>
    <t>Vehicle Fleet Total</t>
  </si>
  <si>
    <t xml:space="preserve">NOTE:  Aircraft fleet delivery and retirement schedule is subject to change.  </t>
  </si>
  <si>
    <t xml:space="preserve">2 - </t>
  </si>
  <si>
    <t xml:space="preserve">3 - </t>
  </si>
  <si>
    <t>4 -</t>
  </si>
  <si>
    <t>5 -</t>
  </si>
  <si>
    <t>Leased aircraft disposition determined at expiration.</t>
  </si>
  <si>
    <t>FedEx Ground Segment</t>
  </si>
  <si>
    <t xml:space="preserve">Revenue </t>
  </si>
  <si>
    <t>Rentals</t>
  </si>
  <si>
    <t xml:space="preserve">Quarterly Operating Statistics </t>
  </si>
  <si>
    <t>FedEx Ground</t>
  </si>
  <si>
    <t>Total Package Volume (000s)</t>
  </si>
  <si>
    <t>Yield (Revenue Per Package)</t>
  </si>
  <si>
    <t>Yield YOY Growth Rate</t>
  </si>
  <si>
    <t>Low</t>
  </si>
  <si>
    <t xml:space="preserve">High </t>
  </si>
  <si>
    <t xml:space="preserve">QUARTER </t>
  </si>
  <si>
    <t>Revenue</t>
  </si>
  <si>
    <r>
      <t>Operating Expenses</t>
    </r>
    <r>
      <rPr>
        <sz val="12"/>
        <color indexed="8"/>
        <rFont val="Arial"/>
        <family val="2"/>
      </rPr>
      <t>:</t>
    </r>
  </si>
  <si>
    <t xml:space="preserve">Annual Operating Statistics </t>
  </si>
  <si>
    <r>
      <t>Average Daily Package Volume (000s)</t>
    </r>
    <r>
      <rPr>
        <vertAlign val="superscript"/>
        <sz val="12"/>
        <color rgb="FF000000"/>
        <rFont val="Arial"/>
        <family val="2"/>
      </rPr>
      <t>1</t>
    </r>
    <r>
      <rPr>
        <sz val="12"/>
        <color indexed="8"/>
        <rFont val="Arial"/>
        <family val="2"/>
      </rPr>
      <t>:</t>
    </r>
  </si>
  <si>
    <t>Ground Commercial</t>
  </si>
  <si>
    <t>Home Delivery</t>
  </si>
  <si>
    <t>Economy</t>
  </si>
  <si>
    <t xml:space="preserve">    Total Average Daily Package Volume</t>
  </si>
  <si>
    <t xml:space="preserve">    Total Average Daily Volume Growth</t>
  </si>
  <si>
    <t>Yield Growth Rate</t>
  </si>
  <si>
    <r>
      <t>Operating Days</t>
    </r>
    <r>
      <rPr>
        <vertAlign val="superscript"/>
        <sz val="12"/>
        <color rgb="FF000000"/>
        <rFont val="Arial"/>
        <family val="2"/>
      </rPr>
      <t>1</t>
    </r>
    <r>
      <rPr>
        <sz val="12"/>
        <color indexed="8"/>
        <rFont val="Arial"/>
        <family val="2"/>
      </rPr>
      <t>:</t>
    </r>
  </si>
  <si>
    <t>Home Delivery and Economy</t>
  </si>
  <si>
    <t>Beginning in Q1 FY22, Ground Commercial average daily package volume statistics are calculated on a 5-day-per-week basis, while Home Delivery and Economy average daily package volume statistics are calculated on a 7-day-per-week basis. FY21 has been revised to conform to the current year presentation.</t>
  </si>
  <si>
    <t>Average Daily Package Volume (000s)</t>
  </si>
  <si>
    <t>Average Daily YOY Package Growth Rate</t>
  </si>
  <si>
    <t>Average Daily YOY Package Growth Rate:</t>
  </si>
  <si>
    <t xml:space="preserve">    Total Average Daily YOY Package Growth Rate</t>
  </si>
  <si>
    <t>Beginning in Q1 FY22, Ground Commercial average daily package volume statistics are calculated on a 5-day-per-week basis, while Home Delivery and Economy average daily package volume statistics are calculated on a 7-day-per-week basis. Q4 FY20 and full year FY21 have been revised to conform to the current year presentation.</t>
  </si>
  <si>
    <t>FedEx Freight Segment</t>
  </si>
  <si>
    <t xml:space="preserve">SECOND </t>
  </si>
  <si>
    <t>Shipments Per Day</t>
  </si>
  <si>
    <t>Priority</t>
  </si>
  <si>
    <t xml:space="preserve">    Total shipments per day</t>
  </si>
  <si>
    <t>Weight Per Shipment (lbs)</t>
  </si>
  <si>
    <t xml:space="preserve">    Composite Weight per Shipment</t>
  </si>
  <si>
    <t>Revenue/Shipment</t>
  </si>
  <si>
    <t xml:space="preserve">    Composite Revenue/Shipment</t>
  </si>
  <si>
    <t>Revenue/CWT</t>
  </si>
  <si>
    <t xml:space="preserve">    Composite Revenue/CWT</t>
  </si>
  <si>
    <t>Avg. Daily Shipment Growth Rate</t>
  </si>
  <si>
    <t>Revenue/Shipment Growth Rate</t>
  </si>
  <si>
    <t xml:space="preserve">    Total Composite Revenue/Shipment</t>
  </si>
  <si>
    <t>FedEx Freight</t>
  </si>
  <si>
    <t>FY 2018 – FY 2021</t>
  </si>
  <si>
    <t>Revenue/Shipment YOY Growth Rate</t>
  </si>
  <si>
    <r>
      <t>Business realignment costs</t>
    </r>
    <r>
      <rPr>
        <vertAlign val="superscript"/>
        <sz val="12"/>
        <color rgb="FF000000"/>
        <rFont val="Arial"/>
        <family val="2"/>
      </rPr>
      <t>2</t>
    </r>
  </si>
  <si>
    <r>
      <t>Operating Income</t>
    </r>
    <r>
      <rPr>
        <vertAlign val="superscript"/>
        <sz val="12"/>
        <color rgb="FF000000"/>
        <rFont val="Arial"/>
        <family val="2"/>
      </rPr>
      <t>3</t>
    </r>
  </si>
  <si>
    <r>
      <t>Business realignment costs</t>
    </r>
    <r>
      <rPr>
        <vertAlign val="superscript"/>
        <sz val="13.2"/>
        <color indexed="8"/>
        <rFont val="Arial"/>
        <family val="2"/>
      </rPr>
      <t>2</t>
    </r>
  </si>
  <si>
    <t>As of May 31, 2022, we are committed to purchase 8 B777F aircraft and have options to purchase an additional 23 B777F aircraft.</t>
  </si>
  <si>
    <t>As of May 31, 2022, we are committed to purchase 24 ATR-72 600F aircraft and have options to purchase an additional 20 ATR-72 600F aircraft.</t>
  </si>
  <si>
    <t>FY22 includes $278 million of costs associated with our workforce reduction plan in Europe.</t>
  </si>
  <si>
    <t>FY22 includes $278 million ($214 million, net of tax, or $0.80 per diluted share) of costs associated with our workforce reduction plan in Europe at FedEx Express.</t>
  </si>
  <si>
    <t>As of May 31, 2022, we are committed to purchase 38 B767F aircraft and have options to purchase an additional 50 B767F aircraft.</t>
  </si>
  <si>
    <t>As of May 31, 2022, we are committed to purchase 49 Cessna SkyCourier 408 aircraft and have options to purchase an additional 50 Cessna SkyCourier 408
aircraft.</t>
  </si>
  <si>
    <t>FY 2018 – FY 2028</t>
  </si>
  <si>
    <r>
      <t>Other</t>
    </r>
    <r>
      <rPr>
        <vertAlign val="superscript"/>
        <sz val="12"/>
        <rFont val="Arial"/>
        <family val="2"/>
      </rPr>
      <t>2</t>
    </r>
  </si>
  <si>
    <r>
      <t>Operating Income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:</t>
    </r>
  </si>
  <si>
    <t>Q4 FY22 includes $60 million ($46 million, net of tax, or $0.18 per diluted share), Q3 FY22 includes $107 million ($82 million, net of tax, or $0.31 per diluted share), Q2 FY22 includes $44 million ($34 million, net of tax, or $0.13 per diluted share), and Q1 FY22 includes $67 million ($52 million, net of tax, or $0.19 per diluted share) of costs associated with our workforce reduction plan in Europe at FedEx Express.</t>
  </si>
  <si>
    <t xml:space="preserve">Q4 FY22 includes $60 million of costs associated with our workforce reduction plan in Europe. Q3 FY22 includes $107 million of costs associated with our workforce reduction plan in Europe. Q2 FY22 includes $44 million of costs associated with our workforce reduction plan in Europe. Q1 FY22 includes $67 million of costs associated with our workforce reduction plan in Europe. </t>
  </si>
  <si>
    <r>
      <t>Other retirement plans income (expense)</t>
    </r>
    <r>
      <rPr>
        <vertAlign val="superscript"/>
        <sz val="12"/>
        <rFont val="Arial"/>
        <family val="2"/>
      </rPr>
      <t>4</t>
    </r>
  </si>
  <si>
    <r>
      <t>Operating Income (Loss)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:</t>
    </r>
  </si>
  <si>
    <t xml:space="preserve">FY22 amounts include integration expenses of $132 million ($103 million, net of tax, or $0.39 per diluted share). These expenses are included in "Corporate, other, and eliminations" and FedEx Express results. </t>
  </si>
  <si>
    <t>Q4 FY22 amounts include a legal charge of $210 million ($160 million, net of tax, or $0.61 per diluted share) related to accrued pre- and post- judgment interest incurred in connection with a legal matter involving FedEx Ground. These amounts are included in “Corporate, other, and eliminations”.</t>
  </si>
  <si>
    <t xml:space="preserve">Q4 FY22 amounts include TNT Express integration expenses of $40 million ($32 million, net of tax, or $0.12 per diluted share). Q3 FY22 amounts include TNT Express integration expenses of $29 million ($23 million, net of tax, or $0.08 per diluted share). Q2 FY22 amounts include TNT Express integration expenses of $34 million ($26 million, net of tax, or $0.10 per diluted share). Q1 FY22 amounts include TNT Express integration expenses of $29 million ($23 million, net of tax, or $0.08 per diluted share). These expenses are included in "Corporate, other, and eliminations" and FedEx Express results.  </t>
  </si>
  <si>
    <t>FY22 amounts include TNT Express integration expenses of $115 million.</t>
  </si>
  <si>
    <t xml:space="preserve">Q4 FY22 amounts include TNT Express integration expenses of $38 million. Q3 FY22 amounts include TNT Express integration expenses of $24 million. Q2 FY22 amounts include TNT Express integration expenses of $27 million. Q1 FY22 amounts include TNT Express integration expenses of $26 million. </t>
  </si>
  <si>
    <t>Accumulated other comprehensive (loss) income</t>
  </si>
  <si>
    <t>FY22 annual consolidated Other operating expense amounts include a legal charge of $210 million ($160 million, net of tax, or $0.60 per diluted share) related to accrued pre- and post- judgment interest incurred in connection with a legal matter involving FedEx Ground. These amounts are included in “Corporate, other, and eliminations”.</t>
  </si>
  <si>
    <t>FY22 amounts include a noncash a net loss of $1.6 billion ($1.2 billion, net of tax, or $4.49 per diluted share) associated with our mark-to-market retirement plans accounting adjustments.</t>
  </si>
  <si>
    <t>Q4 FY22 amounts include a noncash net loss of $1.3 billion ($1.0 billion, net of tax, or $3.83 per diluted share) and Q2 FY22 amounts include a noncash net loss of $260 million ($195 million, net of tax, or $0.73 per diluted share) associated with our mark-to-market retirement plans accounting adjustments.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</si>
</sst>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_);\(#,##0.0\)"/>
    <numFmt numFmtId="165" formatCode="0.0%"/>
    <numFmt numFmtId="166" formatCode="#,##0_);\(#,##0\);\ \–\ "/>
    <numFmt numFmtId="167" formatCode="#,##0.00_);\(#,##0.00\);\ \–\ "/>
    <numFmt numFmtId="168" formatCode="0.0%\ ;\(0.0%\);\ \–\ "/>
    <numFmt numFmtId="169" formatCode="0.0%_);\(0.0%\);\ \–\ "/>
    <numFmt numFmtId="170" formatCode="&quot;$&quot;#,##0.00_);\(&quot;$&quot;#,##0.00\);\ \–\ "/>
    <numFmt numFmtId="171" formatCode="0.000"/>
    <numFmt numFmtId="172" formatCode="#,##0.000_);[Red]\(#,##0.000\)"/>
    <numFmt numFmtId="173" formatCode="&quot;$&quot;#,##0_);\(&quot;$&quot;#,##0\);\ \–_;"/>
    <numFmt numFmtId="174" formatCode="#,##0_);\(#,##0\);\ \–_;"/>
    <numFmt numFmtId="175" formatCode="#,##0.00_);\(#,##0.00\);\ \ \ \ \ \ \ \ \ \ \ \ \ \–_;"/>
    <numFmt numFmtId="176" formatCode="\ \ #,##0_);\(#,##0\);\ \–_;"/>
    <numFmt numFmtId="177" formatCode="&quot;$&quot;\ \ \ \ #,##0.00_);\(&quot;$&quot;\ \ \ \ #,##0.00\)"/>
    <numFmt numFmtId="178" formatCode="0__"/>
    <numFmt numFmtId="179" formatCode="#,##0.00_);\(#,##0.00\);\ \–_);"/>
    <numFmt numFmtId="180" formatCode="#,##0_);\(#,##0\);\ \ \ \ \ \ \ \ \ \ \ \ \ \ \–_;"/>
    <numFmt numFmtId="181" formatCode="\ \ #,##0.0_);\(#,##0.0\);\ \–_;"/>
    <numFmt numFmtId="182" formatCode="#,##0_);\(#,##0\);\ _;"/>
    <numFmt numFmtId="183" formatCode="#,##0_);\(#,##0\);\ \ \ \ \ \ \ \ \–_;"/>
    <numFmt numFmtId="184" formatCode="#,##0_);\(#,##0\);\ \ \ \ \ \ \ \–_;"/>
    <numFmt numFmtId="185" formatCode="#,##0\ \ \ \ \ \ \ \ _);[Red]\(#,##0\)"/>
    <numFmt numFmtId="186" formatCode="\ \ \ \ #,##0_);[Red]\(#,##0\)"/>
    <numFmt numFmtId="187" formatCode="0______"/>
    <numFmt numFmtId="188" formatCode="&quot;$&quot;\ \ \ #,##0_);\(&quot;$&quot;#,##0\);\ \–_;"/>
    <numFmt numFmtId="189" formatCode="\ \ \ \ #,##0_);\ \ \ \ \(#,##0\);\ \ \ \ \ \–_;"/>
    <numFmt numFmtId="190" formatCode="\ \ \ \ #,##0_);\ \ \ \ \ \(#,##0\);\ \ \ \ \ \–_;"/>
    <numFmt numFmtId="191" formatCode="\ \ \ #,##0_);\ \ \(#,##0\);\ \ \ \ \–_;"/>
    <numFmt numFmtId="192" formatCode="&quot;$&quot;\ #,##0_);\(&quot;$&quot;#,##0\);\ \–_;"/>
    <numFmt numFmtId="193" formatCode="&quot;$&quot;\ \ #,##0_);\(&quot;$&quot;\ \ #,##0\);\ \–_;"/>
    <numFmt numFmtId="194" formatCode="&quot;$&quot;\ \ #,##0_);\(&quot;$&quot;\ \ #,##0\)"/>
    <numFmt numFmtId="195" formatCode="\ \ \ #,##0_);\ \ \ \(#,##0\)"/>
    <numFmt numFmtId="196" formatCode="#,##0.0_);\(#,##0.0\);\ \–_;"/>
    <numFmt numFmtId="197" formatCode="\ \ \ #,##0_);\ \ \ \ \(#,##0\);\ \ \ \ \ \–_;"/>
    <numFmt numFmtId="198" formatCode="&quot;$&quot;\ #,##0.00_);\(&quot;$&quot;#,##0.00\);\ \–_;"/>
    <numFmt numFmtId="199" formatCode="&quot;$&quot;\ #,##0.000_);\(&quot;$&quot;#,##0.000\);\ \–_;"/>
    <numFmt numFmtId="200" formatCode="_(* #,##0_);_(* \(#,##0\);_(* &quot;-&quot;??_);_(@_)"/>
    <numFmt numFmtId="201" formatCode="0.000000000%"/>
    <numFmt numFmtId="202" formatCode="_(&quot;$&quot;* #,##0_);_(&quot;$&quot;* \(#,##0\);_(&quot;$&quot;* &quot;-&quot;??_);_(@_)"/>
    <numFmt numFmtId="203" formatCode="&quot;$&quot;\ \ \ \ #,##0_);\(&quot;$&quot;\ \ \ \ #,##0\)"/>
    <numFmt numFmtId="204" formatCode="0.0"/>
    <numFmt numFmtId="205" formatCode="_(\ #,##0_);_(\ \(#,##0\);_(\ &quot;—&quot;_);_(@_)"/>
    <numFmt numFmtId="206" formatCode="\ _(&quot;$&quot;* #,##0_);_(&quot;$&quot;* \(#,##0\);_(&quot;$&quot;* &quot;—&quot;_);_(@_)"/>
    <numFmt numFmtId="207" formatCode="0.0%_);\(0.0%\);\ \—\ "/>
  </numFmts>
  <fonts count="88">
    <font>
      <sz val="12"/>
      <name val="Times New Roman"/>
      <family val="1"/>
    </font>
    <font>
      <sz val="10"/>
      <name val="Geneva"/>
      <family val="2"/>
    </font>
    <font>
      <sz val="8"/>
      <name val="Times New Roman"/>
      <family val="1"/>
    </font>
    <font>
      <b/>
      <sz val="22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0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2.5"/>
      <color indexed="8"/>
      <name val="Arial"/>
      <family val="2"/>
    </font>
    <font>
      <b/>
      <sz val="24"/>
      <color indexed="8"/>
      <name val="Arial"/>
      <family val="2"/>
    </font>
    <font>
      <b/>
      <sz val="18"/>
      <color indexed="8"/>
      <name val="Arial"/>
      <family val="2"/>
    </font>
    <font>
      <sz val="2"/>
      <color indexed="8"/>
      <name val="Arial"/>
      <family val="2"/>
    </font>
    <font>
      <b/>
      <sz val="12"/>
      <name val="Arial"/>
      <family val="2"/>
    </font>
    <font>
      <u val="double"/>
      <sz val="12"/>
      <name val="Arial"/>
      <family val="2"/>
    </font>
    <font>
      <u val="double"/>
      <sz val="12"/>
      <color indexed="8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i/>
      <sz val="10"/>
      <color indexed="8"/>
      <name val="Arial"/>
      <family val="2"/>
    </font>
    <font>
      <sz val="14"/>
      <color indexed="8"/>
      <name val="Arial"/>
      <family val="2"/>
    </font>
    <font>
      <sz val="13"/>
      <color indexed="8"/>
      <name val="Arial"/>
      <family val="2"/>
    </font>
    <font>
      <sz val="13"/>
      <name val="Arial"/>
      <family val="2"/>
    </font>
    <font>
      <b/>
      <sz val="23"/>
      <color indexed="8"/>
      <name val="Arial"/>
      <family val="2"/>
    </font>
    <font>
      <vertAlign val="superscript"/>
      <sz val="12"/>
      <name val="Arial"/>
      <family val="2"/>
    </font>
    <font>
      <vertAlign val="superscript"/>
      <sz val="12"/>
      <color indexed="8"/>
      <name val="Arial"/>
      <family val="2"/>
    </font>
    <font>
      <u val="double"/>
      <sz val="10"/>
      <name val="Arial"/>
      <family val="2"/>
    </font>
    <font>
      <i/>
      <sz val="10"/>
      <name val="Arial"/>
      <family val="2"/>
    </font>
    <font>
      <sz val="15"/>
      <color indexed="8"/>
      <name val="Arial"/>
      <family val="2"/>
    </font>
    <font>
      <i/>
      <sz val="12"/>
      <name val="Arial"/>
      <family val="2"/>
    </font>
    <font>
      <b/>
      <sz val="16"/>
      <color indexed="8"/>
      <name val="Arial"/>
      <family val="2"/>
    </font>
    <font>
      <b/>
      <sz val="15"/>
      <color indexed="8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5"/>
      <color indexed="8"/>
      <name val="Arial"/>
      <family val="2"/>
    </font>
    <font>
      <u/>
      <sz val="15"/>
      <color indexed="8"/>
      <name val="Arial"/>
      <family val="2"/>
    </font>
    <font>
      <vertAlign val="superscript"/>
      <sz val="15"/>
      <color indexed="8"/>
      <name val="Arial"/>
      <family val="2"/>
    </font>
    <font>
      <b/>
      <u val="double"/>
      <sz val="15"/>
      <color indexed="8"/>
      <name val="Arial"/>
      <family val="2"/>
    </font>
    <font>
      <sz val="13.5"/>
      <color indexed="8"/>
      <name val="Arial"/>
      <family val="2"/>
    </font>
    <font>
      <b/>
      <sz val="17.5"/>
      <color indexed="8"/>
      <name val="Arial"/>
      <family val="2"/>
    </font>
    <font>
      <b/>
      <sz val="19"/>
      <color indexed="8"/>
      <name val="Arial"/>
      <family val="2"/>
    </font>
    <font>
      <sz val="12"/>
      <color indexed="12"/>
      <name val="Arial"/>
      <family val="2"/>
    </font>
    <font>
      <sz val="8"/>
      <color indexed="8"/>
      <name val="Arial"/>
      <family val="2"/>
    </font>
    <font>
      <b/>
      <sz val="15"/>
      <color indexed="10"/>
      <name val="Arial"/>
      <family val="2"/>
    </font>
    <font>
      <b/>
      <sz val="12"/>
      <color indexed="10"/>
      <name val="Arial"/>
      <family val="2"/>
    </font>
    <font>
      <i/>
      <sz val="11"/>
      <color indexed="8"/>
      <name val="Arial"/>
      <family val="2"/>
    </font>
    <font>
      <sz val="10"/>
      <name val="Times New Roman"/>
      <family val="1"/>
    </font>
    <font>
      <b/>
      <sz val="15"/>
      <color rgb="FFFF0000"/>
      <name val="Arial"/>
      <family val="2"/>
    </font>
    <font>
      <b/>
      <sz val="8"/>
      <color indexed="8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5"/>
      <color indexed="8"/>
      <name val="Arial"/>
      <family val="2"/>
    </font>
    <font>
      <b/>
      <u/>
      <sz val="15"/>
      <name val="Arial"/>
      <family val="2"/>
    </font>
    <font>
      <sz val="15"/>
      <color rgb="FFFF0000"/>
      <name val="Arial"/>
      <family val="2"/>
    </font>
    <font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5"/>
      <name val="Arial"/>
      <family val="2"/>
    </font>
    <font>
      <b/>
      <u val="double"/>
      <sz val="15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color indexed="8"/>
      <name val="Arial"/>
      <family val="2"/>
    </font>
    <font>
      <u val="double"/>
      <sz val="9"/>
      <name val="Arial"/>
      <family val="2"/>
    </font>
    <font>
      <i/>
      <sz val="9"/>
      <name val="Arial"/>
      <family val="2"/>
    </font>
    <font>
      <vertAlign val="superscript"/>
      <sz val="12"/>
      <color rgb="FF000000"/>
      <name val="Arial"/>
      <family val="2"/>
    </font>
    <font>
      <b/>
      <sz val="15"/>
      <color theme="1"/>
      <name val="Arial"/>
      <family val="2"/>
    </font>
    <font>
      <b/>
      <u/>
      <sz val="15"/>
      <color theme="1"/>
      <name val="Arial"/>
      <family val="2"/>
    </font>
    <font>
      <sz val="15"/>
      <color theme="1"/>
      <name val="Arial"/>
      <family val="2"/>
    </font>
    <font>
      <u/>
      <sz val="15"/>
      <color theme="1"/>
      <name val="Arial"/>
      <family val="2"/>
    </font>
    <font>
      <b/>
      <u val="double"/>
      <sz val="15"/>
      <color theme="1"/>
      <name val="Arial"/>
      <family val="2"/>
    </font>
    <font>
      <sz val="12"/>
      <color theme="1"/>
      <name val="Arial"/>
      <family val="2"/>
    </font>
    <font>
      <i/>
      <sz val="14"/>
      <color indexed="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20"/>
      <color indexed="8"/>
      <name val="Arial"/>
      <family val="2"/>
    </font>
    <font>
      <vertAlign val="superscript"/>
      <sz val="14"/>
      <color indexed="8"/>
      <name val="Arial"/>
      <family val="2"/>
    </font>
    <font>
      <vertAlign val="superscript"/>
      <sz val="13.2"/>
      <color indexed="8"/>
      <name val="Arial"/>
      <family val="2"/>
    </font>
    <font>
      <vertAlign val="superscript"/>
      <sz val="15"/>
      <color rgb="FF000000"/>
      <name val="Arial"/>
      <family val="2"/>
    </font>
    <font>
      <sz val="10"/>
      <color theme="1"/>
      <name val="Arial"/>
      <family val="2"/>
    </font>
    <font>
      <b/>
      <u/>
      <vertAlign val="superscript"/>
      <sz val="1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6">
    <xf numFmtId="0" fontId="0" fillId="0" borderId="0" xfId="0"/>
    <xf numFmtId="37" fontId="9" fillId="0" borderId="0" xfId="0" applyNumberFormat="1" applyFont="1"/>
    <xf numFmtId="169" fontId="9" fillId="0" borderId="0" xfId="3" applyNumberFormat="1" applyFont="1" applyFill="1" applyBorder="1" applyProtection="1"/>
    <xf numFmtId="5" fontId="9" fillId="0" borderId="0" xfId="0" applyNumberFormat="1" applyFont="1"/>
    <xf numFmtId="174" fontId="9" fillId="0" borderId="0" xfId="0" applyNumberFormat="1" applyFont="1"/>
    <xf numFmtId="166" fontId="4" fillId="0" borderId="0" xfId="0" applyNumberFormat="1" applyFont="1"/>
    <xf numFmtId="174" fontId="32" fillId="0" borderId="0" xfId="0" applyNumberFormat="1" applyFont="1" applyAlignment="1">
      <alignment horizontal="right"/>
    </xf>
    <xf numFmtId="0" fontId="36" fillId="0" borderId="0" xfId="0" applyFont="1"/>
    <xf numFmtId="174" fontId="36" fillId="0" borderId="0" xfId="0" applyNumberFormat="1" applyFont="1" applyAlignment="1">
      <alignment horizontal="right"/>
    </xf>
    <xf numFmtId="38" fontId="8" fillId="0" borderId="0" xfId="1" applyNumberFormat="1" applyFont="1" applyFill="1" applyBorder="1" applyProtection="1"/>
    <xf numFmtId="38" fontId="9" fillId="0" borderId="0" xfId="1" applyNumberFormat="1" applyFont="1" applyFill="1" applyBorder="1" applyProtection="1"/>
    <xf numFmtId="0" fontId="9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167" fontId="9" fillId="0" borderId="0" xfId="0" applyNumberFormat="1" applyFont="1"/>
    <xf numFmtId="164" fontId="9" fillId="0" borderId="0" xfId="0" applyNumberFormat="1" applyFont="1"/>
    <xf numFmtId="165" fontId="9" fillId="0" borderId="0" xfId="3" applyNumberFormat="1" applyFont="1" applyFill="1" applyBorder="1" applyProtection="1"/>
    <xf numFmtId="38" fontId="4" fillId="0" borderId="0" xfId="1" applyNumberFormat="1" applyFont="1" applyFill="1"/>
    <xf numFmtId="174" fontId="9" fillId="0" borderId="3" xfId="0" applyNumberFormat="1" applyFont="1" applyBorder="1"/>
    <xf numFmtId="37" fontId="9" fillId="0" borderId="3" xfId="0" applyNumberFormat="1" applyFont="1" applyBorder="1"/>
    <xf numFmtId="37" fontId="20" fillId="0" borderId="0" xfId="0" applyNumberFormat="1" applyFont="1"/>
    <xf numFmtId="0" fontId="13" fillId="0" borderId="0" xfId="0" applyFont="1"/>
    <xf numFmtId="167" fontId="9" fillId="0" borderId="3" xfId="0" applyNumberFormat="1" applyFont="1" applyBorder="1"/>
    <xf numFmtId="169" fontId="9" fillId="0" borderId="0" xfId="3" applyNumberFormat="1" applyFont="1" applyFill="1" applyBorder="1" applyAlignment="1" applyProtection="1">
      <alignment horizontal="right"/>
    </xf>
    <xf numFmtId="192" fontId="9" fillId="0" borderId="0" xfId="0" applyNumberFormat="1" applyFont="1"/>
    <xf numFmtId="0" fontId="6" fillId="0" borderId="0" xfId="0" applyFont="1" applyAlignment="1">
      <alignment horizontal="center"/>
    </xf>
    <xf numFmtId="192" fontId="9" fillId="0" borderId="5" xfId="0" applyNumberFormat="1" applyFont="1" applyBorder="1"/>
    <xf numFmtId="198" fontId="9" fillId="0" borderId="0" xfId="0" applyNumberFormat="1" applyFont="1"/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99" fontId="9" fillId="0" borderId="0" xfId="0" applyNumberFormat="1" applyFont="1"/>
    <xf numFmtId="178" fontId="6" fillId="0" borderId="3" xfId="0" applyNumberFormat="1" applyFont="1" applyBorder="1" applyAlignment="1">
      <alignment horizontal="center" wrapText="1"/>
    </xf>
    <xf numFmtId="8" fontId="19" fillId="0" borderId="0" xfId="0" applyNumberFormat="1" applyFont="1"/>
    <xf numFmtId="174" fontId="8" fillId="0" borderId="0" xfId="0" applyNumberFormat="1" applyFont="1"/>
    <xf numFmtId="37" fontId="8" fillId="0" borderId="0" xfId="0" applyNumberFormat="1" applyFont="1"/>
    <xf numFmtId="198" fontId="9" fillId="0" borderId="5" xfId="0" applyNumberFormat="1" applyFont="1" applyBorder="1"/>
    <xf numFmtId="8" fontId="4" fillId="0" borderId="0" xfId="0" applyNumberFormat="1" applyFont="1"/>
    <xf numFmtId="169" fontId="9" fillId="0" borderId="0" xfId="0" applyNumberFormat="1" applyFont="1"/>
    <xf numFmtId="172" fontId="9" fillId="0" borderId="0" xfId="1" applyNumberFormat="1" applyFont="1" applyFill="1" applyBorder="1" applyProtection="1"/>
    <xf numFmtId="37" fontId="9" fillId="0" borderId="5" xfId="0" applyNumberFormat="1" applyFont="1" applyBorder="1"/>
    <xf numFmtId="0" fontId="32" fillId="0" borderId="0" xfId="0" applyFont="1" applyAlignment="1">
      <alignment horizontal="center"/>
    </xf>
    <xf numFmtId="185" fontId="32" fillId="0" borderId="0" xfId="1" applyNumberFormat="1" applyFont="1" applyFill="1" applyBorder="1" applyAlignment="1">
      <alignment horizontal="right"/>
    </xf>
    <xf numFmtId="41" fontId="26" fillId="0" borderId="0" xfId="0" applyNumberFormat="1" applyFont="1"/>
    <xf numFmtId="0" fontId="39" fillId="0" borderId="0" xfId="0" applyFont="1"/>
    <xf numFmtId="0" fontId="3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7" fontId="9" fillId="0" borderId="0" xfId="0" applyNumberFormat="1" applyFont="1"/>
    <xf numFmtId="7" fontId="20" fillId="0" borderId="0" xfId="0" applyNumberFormat="1" applyFont="1"/>
    <xf numFmtId="8" fontId="9" fillId="0" borderId="0" xfId="0" applyNumberFormat="1" applyFont="1"/>
    <xf numFmtId="0" fontId="47" fillId="0" borderId="0" xfId="0" applyFont="1"/>
    <xf numFmtId="0" fontId="35" fillId="0" borderId="0" xfId="0" applyFont="1"/>
    <xf numFmtId="6" fontId="20" fillId="0" borderId="0" xfId="2" applyNumberFormat="1" applyFont="1" applyFill="1" applyBorder="1" applyProtection="1"/>
    <xf numFmtId="37" fontId="9" fillId="0" borderId="6" xfId="0" applyNumberFormat="1" applyFont="1" applyBorder="1"/>
    <xf numFmtId="166" fontId="4" fillId="0" borderId="3" xfId="0" applyNumberFormat="1" applyFont="1" applyBorder="1"/>
    <xf numFmtId="180" fontId="4" fillId="0" borderId="3" xfId="0" applyNumberFormat="1" applyFont="1" applyBorder="1"/>
    <xf numFmtId="38" fontId="10" fillId="0" borderId="0" xfId="1" applyNumberFormat="1" applyFont="1" applyFill="1" applyBorder="1" applyAlignment="1" applyProtection="1">
      <alignment horizontal="center"/>
    </xf>
    <xf numFmtId="38" fontId="4" fillId="0" borderId="3" xfId="1" applyNumberFormat="1" applyFont="1" applyFill="1" applyBorder="1"/>
    <xf numFmtId="192" fontId="9" fillId="0" borderId="4" xfId="0" applyNumberFormat="1" applyFont="1" applyBorder="1"/>
    <xf numFmtId="184" fontId="8" fillId="0" borderId="0" xfId="0" applyNumberFormat="1" applyFont="1"/>
    <xf numFmtId="5" fontId="20" fillId="0" borderId="0" xfId="0" applyNumberFormat="1" applyFont="1"/>
    <xf numFmtId="0" fontId="13" fillId="0" borderId="0" xfId="0" applyFont="1" applyAlignment="1">
      <alignment vertical="top"/>
    </xf>
    <xf numFmtId="182" fontId="9" fillId="0" borderId="3" xfId="0" applyNumberFormat="1" applyFont="1" applyBorder="1" applyAlignment="1">
      <alignment horizontal="right"/>
    </xf>
    <xf numFmtId="180" fontId="4" fillId="0" borderId="0" xfId="0" applyNumberFormat="1" applyFont="1"/>
    <xf numFmtId="178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0" xfId="0" applyFont="1"/>
    <xf numFmtId="170" fontId="32" fillId="0" borderId="0" xfId="0" applyNumberFormat="1" applyFont="1"/>
    <xf numFmtId="0" fontId="6" fillId="0" borderId="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38" fillId="0" borderId="0" xfId="0" applyFont="1" applyAlignment="1">
      <alignment horizontal="right"/>
    </xf>
    <xf numFmtId="42" fontId="26" fillId="0" borderId="0" xfId="0" applyNumberFormat="1" applyFont="1"/>
    <xf numFmtId="37" fontId="32" fillId="0" borderId="0" xfId="0" applyNumberFormat="1" applyFont="1"/>
    <xf numFmtId="0" fontId="51" fillId="0" borderId="0" xfId="0" applyFont="1"/>
    <xf numFmtId="189" fontId="9" fillId="0" borderId="3" xfId="0" applyNumberFormat="1" applyFont="1" applyBorder="1"/>
    <xf numFmtId="187" fontId="6" fillId="0" borderId="0" xfId="0" applyNumberFormat="1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/>
    </xf>
    <xf numFmtId="200" fontId="4" fillId="0" borderId="0" xfId="1" applyNumberFormat="1" applyFont="1" applyFill="1"/>
    <xf numFmtId="39" fontId="9" fillId="0" borderId="0" xfId="0" applyNumberFormat="1" applyFont="1"/>
    <xf numFmtId="39" fontId="9" fillId="0" borderId="3" xfId="0" applyNumberFormat="1" applyFont="1" applyBorder="1"/>
    <xf numFmtId="174" fontId="9" fillId="0" borderId="2" xfId="0" applyNumberFormat="1" applyFont="1" applyBorder="1"/>
    <xf numFmtId="167" fontId="9" fillId="0" borderId="6" xfId="0" applyNumberFormat="1" applyFont="1" applyBorder="1"/>
    <xf numFmtId="0" fontId="11" fillId="0" borderId="0" xfId="0" applyFont="1" applyAlignment="1">
      <alignment horizontal="left" vertical="top"/>
    </xf>
    <xf numFmtId="0" fontId="5" fillId="0" borderId="0" xfId="0" applyFont="1"/>
    <xf numFmtId="178" fontId="6" fillId="0" borderId="0" xfId="0" applyNumberFormat="1" applyFont="1" applyAlignment="1">
      <alignment horizontal="center"/>
    </xf>
    <xf numFmtId="169" fontId="13" fillId="0" borderId="0" xfId="0" applyNumberFormat="1" applyFont="1"/>
    <xf numFmtId="0" fontId="24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168" fontId="31" fillId="0" borderId="0" xfId="0" applyNumberFormat="1" applyFont="1" applyAlignment="1">
      <alignment horizontal="right"/>
    </xf>
    <xf numFmtId="171" fontId="15" fillId="0" borderId="0" xfId="0" applyNumberFormat="1" applyFont="1"/>
    <xf numFmtId="171" fontId="18" fillId="0" borderId="0" xfId="0" applyNumberFormat="1" applyFont="1" applyAlignment="1">
      <alignment horizontal="center"/>
    </xf>
    <xf numFmtId="171" fontId="4" fillId="0" borderId="0" xfId="0" applyNumberFormat="1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/>
    </xf>
    <xf numFmtId="42" fontId="11" fillId="0" borderId="0" xfId="0" applyNumberFormat="1" applyFont="1"/>
    <xf numFmtId="38" fontId="11" fillId="0" borderId="0" xfId="0" applyNumberFormat="1" applyFont="1"/>
    <xf numFmtId="37" fontId="4" fillId="0" borderId="0" xfId="0" applyNumberFormat="1" applyFont="1"/>
    <xf numFmtId="37" fontId="22" fillId="0" borderId="0" xfId="0" applyNumberFormat="1" applyFont="1"/>
    <xf numFmtId="37" fontId="19" fillId="0" borderId="0" xfId="0" applyNumberFormat="1" applyFont="1"/>
    <xf numFmtId="167" fontId="8" fillId="0" borderId="0" xfId="0" applyNumberFormat="1" applyFont="1"/>
    <xf numFmtId="0" fontId="1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37" fontId="45" fillId="0" borderId="0" xfId="0" applyNumberFormat="1" applyFont="1"/>
    <xf numFmtId="166" fontId="9" fillId="0" borderId="0" xfId="0" applyNumberFormat="1" applyFont="1" applyAlignment="1">
      <alignment horizontal="left"/>
    </xf>
    <xf numFmtId="172" fontId="9" fillId="0" borderId="0" xfId="1" applyNumberFormat="1" applyFont="1" applyFill="1" applyBorder="1"/>
    <xf numFmtId="2" fontId="9" fillId="0" borderId="0" xfId="0" applyNumberFormat="1" applyFont="1"/>
    <xf numFmtId="174" fontId="20" fillId="0" borderId="0" xfId="0" applyNumberFormat="1" applyFont="1"/>
    <xf numFmtId="192" fontId="4" fillId="0" borderId="0" xfId="0" applyNumberFormat="1" applyFont="1"/>
    <xf numFmtId="37" fontId="9" fillId="0" borderId="4" xfId="0" applyNumberFormat="1" applyFont="1" applyBorder="1"/>
    <xf numFmtId="198" fontId="9" fillId="0" borderId="4" xfId="0" applyNumberFormat="1" applyFont="1" applyBorder="1"/>
    <xf numFmtId="0" fontId="48" fillId="0" borderId="0" xfId="0" applyFont="1"/>
    <xf numFmtId="189" fontId="9" fillId="0" borderId="0" xfId="0" applyNumberFormat="1" applyFont="1"/>
    <xf numFmtId="178" fontId="6" fillId="0" borderId="0" xfId="0" applyNumberFormat="1" applyFont="1" applyAlignment="1">
      <alignment horizontal="center" wrapText="1"/>
    </xf>
    <xf numFmtId="41" fontId="4" fillId="0" borderId="0" xfId="0" applyNumberFormat="1" applyFont="1"/>
    <xf numFmtId="41" fontId="4" fillId="0" borderId="3" xfId="0" applyNumberFormat="1" applyFont="1" applyBorder="1"/>
    <xf numFmtId="182" fontId="9" fillId="0" borderId="0" xfId="0" applyNumberFormat="1" applyFont="1" applyAlignment="1">
      <alignment horizontal="right"/>
    </xf>
    <xf numFmtId="37" fontId="9" fillId="0" borderId="2" xfId="0" applyNumberFormat="1" applyFont="1" applyBorder="1"/>
    <xf numFmtId="178" fontId="6" fillId="0" borderId="3" xfId="0" quotePrefix="1" applyNumberFormat="1" applyFont="1" applyBorder="1" applyAlignment="1">
      <alignment horizontal="center" wrapText="1"/>
    </xf>
    <xf numFmtId="174" fontId="9" fillId="0" borderId="0" xfId="0" applyNumberFormat="1" applyFont="1" applyAlignment="1">
      <alignment vertical="top"/>
    </xf>
    <xf numFmtId="0" fontId="55" fillId="0" borderId="0" xfId="0" applyFont="1"/>
    <xf numFmtId="0" fontId="5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56" fillId="0" borderId="0" xfId="0" applyFont="1"/>
    <xf numFmtId="174" fontId="9" fillId="0" borderId="0" xfId="0" applyNumberFormat="1" applyFont="1" applyAlignment="1">
      <alignment vertical="center"/>
    </xf>
    <xf numFmtId="168" fontId="33" fillId="0" borderId="0" xfId="0" applyNumberFormat="1" applyFont="1" applyAlignment="1">
      <alignment horizontal="right" vertical="center"/>
    </xf>
    <xf numFmtId="37" fontId="9" fillId="0" borderId="0" xfId="0" applyNumberFormat="1" applyFont="1" applyAlignment="1">
      <alignment vertical="center"/>
    </xf>
    <xf numFmtId="37" fontId="8" fillId="0" borderId="0" xfId="0" applyNumberFormat="1" applyFont="1" applyAlignment="1">
      <alignment vertical="center"/>
    </xf>
    <xf numFmtId="192" fontId="9" fillId="0" borderId="0" xfId="0" applyNumberFormat="1" applyFont="1" applyAlignment="1">
      <alignment vertical="center"/>
    </xf>
    <xf numFmtId="5" fontId="9" fillId="0" borderId="0" xfId="0" applyNumberFormat="1" applyFont="1" applyAlignment="1">
      <alignment vertical="center"/>
    </xf>
    <xf numFmtId="174" fontId="9" fillId="0" borderId="3" xfId="0" applyNumberFormat="1" applyFont="1" applyBorder="1" applyAlignment="1">
      <alignment vertical="center"/>
    </xf>
    <xf numFmtId="190" fontId="9" fillId="0" borderId="0" xfId="0" applyNumberFormat="1" applyFont="1" applyAlignment="1">
      <alignment vertical="center"/>
    </xf>
    <xf numFmtId="190" fontId="8" fillId="0" borderId="0" xfId="0" applyNumberFormat="1" applyFont="1" applyAlignment="1">
      <alignment vertical="center"/>
    </xf>
    <xf numFmtId="174" fontId="8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4" fontId="9" fillId="0" borderId="2" xfId="0" applyNumberFormat="1" applyFont="1" applyBorder="1" applyAlignment="1">
      <alignment vertical="center"/>
    </xf>
    <xf numFmtId="177" fontId="20" fillId="0" borderId="0" xfId="2" applyNumberFormat="1" applyFont="1" applyFill="1" applyBorder="1" applyAlignment="1" applyProtection="1">
      <alignment vertical="center"/>
    </xf>
    <xf numFmtId="37" fontId="9" fillId="0" borderId="6" xfId="0" applyNumberFormat="1" applyFont="1" applyBorder="1" applyAlignment="1">
      <alignment vertical="center"/>
    </xf>
    <xf numFmtId="191" fontId="8" fillId="0" borderId="0" xfId="0" applyNumberFormat="1" applyFont="1" applyAlignment="1">
      <alignment vertical="center"/>
    </xf>
    <xf numFmtId="192" fontId="9" fillId="0" borderId="5" xfId="0" applyNumberFormat="1" applyFont="1" applyBorder="1" applyAlignment="1">
      <alignment vertical="center"/>
    </xf>
    <xf numFmtId="173" fontId="20" fillId="0" borderId="0" xfId="0" applyNumberFormat="1" applyFont="1" applyAlignment="1">
      <alignment vertical="center"/>
    </xf>
    <xf numFmtId="198" fontId="9" fillId="0" borderId="5" xfId="0" applyNumberFormat="1" applyFont="1" applyBorder="1" applyAlignment="1">
      <alignment vertical="center"/>
    </xf>
    <xf numFmtId="8" fontId="19" fillId="0" borderId="0" xfId="0" applyNumberFormat="1" applyFont="1" applyAlignment="1">
      <alignment vertical="center"/>
    </xf>
    <xf numFmtId="8" fontId="4" fillId="0" borderId="0" xfId="0" applyNumberFormat="1" applyFont="1" applyAlignment="1">
      <alignment vertical="center"/>
    </xf>
    <xf numFmtId="200" fontId="4" fillId="0" borderId="0" xfId="1" applyNumberFormat="1" applyFont="1" applyFill="1" applyAlignment="1">
      <alignment vertical="center"/>
    </xf>
    <xf numFmtId="166" fontId="4" fillId="0" borderId="0" xfId="0" applyNumberFormat="1" applyFont="1" applyAlignment="1">
      <alignment vertical="center"/>
    </xf>
    <xf numFmtId="200" fontId="4" fillId="0" borderId="0" xfId="1" applyNumberFormat="1" applyFont="1" applyFill="1" applyBorder="1" applyAlignment="1">
      <alignment vertical="center"/>
    </xf>
    <xf numFmtId="169" fontId="9" fillId="0" borderId="0" xfId="0" applyNumberFormat="1" applyFont="1" applyAlignment="1">
      <alignment vertical="center"/>
    </xf>
    <xf numFmtId="198" fontId="9" fillId="0" borderId="0" xfId="0" applyNumberFormat="1" applyFont="1" applyAlignment="1">
      <alignment vertical="center"/>
    </xf>
    <xf numFmtId="174" fontId="9" fillId="0" borderId="6" xfId="0" applyNumberFormat="1" applyFont="1" applyBorder="1" applyAlignment="1">
      <alignment vertical="center"/>
    </xf>
    <xf numFmtId="167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37" fontId="8" fillId="0" borderId="0" xfId="0" applyNumberFormat="1" applyFont="1" applyAlignment="1">
      <alignment vertical="top"/>
    </xf>
    <xf numFmtId="37" fontId="9" fillId="0" borderId="0" xfId="0" applyNumberFormat="1" applyFont="1" applyAlignment="1">
      <alignment vertical="top"/>
    </xf>
    <xf numFmtId="37" fontId="9" fillId="0" borderId="3" xfId="0" applyNumberFormat="1" applyFont="1" applyBorder="1" applyAlignment="1">
      <alignment vertical="top"/>
    </xf>
    <xf numFmtId="167" fontId="9" fillId="0" borderId="3" xfId="0" applyNumberFormat="1" applyFont="1" applyBorder="1" applyAlignment="1">
      <alignment vertical="top"/>
    </xf>
    <xf numFmtId="192" fontId="9" fillId="0" borderId="0" xfId="0" applyNumberFormat="1" applyFont="1" applyAlignment="1">
      <alignment vertical="top"/>
    </xf>
    <xf numFmtId="38" fontId="46" fillId="0" borderId="0" xfId="0" applyNumberFormat="1" applyFont="1" applyAlignment="1">
      <alignment vertical="top"/>
    </xf>
    <xf numFmtId="169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7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9" fontId="9" fillId="0" borderId="0" xfId="3" applyNumberFormat="1" applyFont="1" applyFill="1" applyBorder="1" applyAlignment="1" applyProtection="1">
      <alignment vertical="center"/>
    </xf>
    <xf numFmtId="42" fontId="11" fillId="0" borderId="0" xfId="0" applyNumberFormat="1" applyFont="1" applyAlignment="1">
      <alignment vertical="center"/>
    </xf>
    <xf numFmtId="2" fontId="32" fillId="0" borderId="0" xfId="0" applyNumberFormat="1" applyFont="1"/>
    <xf numFmtId="176" fontId="32" fillId="0" borderId="0" xfId="0" applyNumberFormat="1" applyFont="1" applyAlignment="1">
      <alignment horizontal="right"/>
    </xf>
    <xf numFmtId="176" fontId="39" fillId="0" borderId="0" xfId="0" applyNumberFormat="1" applyFont="1" applyAlignment="1">
      <alignment horizontal="right"/>
    </xf>
    <xf numFmtId="176" fontId="41" fillId="0" borderId="0" xfId="0" applyNumberFormat="1" applyFont="1" applyAlignment="1">
      <alignment horizontal="right"/>
    </xf>
    <xf numFmtId="169" fontId="59" fillId="0" borderId="0" xfId="3" applyNumberFormat="1" applyFont="1" applyFill="1" applyBorder="1" applyProtection="1"/>
    <xf numFmtId="169" fontId="59" fillId="0" borderId="0" xfId="3" applyNumberFormat="1" applyFont="1" applyFill="1" applyBorder="1" applyAlignment="1" applyProtection="1">
      <alignment vertical="center"/>
    </xf>
    <xf numFmtId="164" fontId="59" fillId="0" borderId="0" xfId="0" applyNumberFormat="1" applyFont="1"/>
    <xf numFmtId="198" fontId="59" fillId="0" borderId="0" xfId="0" applyNumberFormat="1" applyFont="1"/>
    <xf numFmtId="37" fontId="59" fillId="0" borderId="0" xfId="0" applyNumberFormat="1" applyFont="1"/>
    <xf numFmtId="0" fontId="60" fillId="0" borderId="0" xfId="0" applyFont="1" applyAlignment="1">
      <alignment horizontal="center"/>
    </xf>
    <xf numFmtId="0" fontId="61" fillId="0" borderId="0" xfId="0" applyFont="1"/>
    <xf numFmtId="42" fontId="61" fillId="0" borderId="0" xfId="0" applyNumberFormat="1" applyFont="1"/>
    <xf numFmtId="38" fontId="61" fillId="0" borderId="0" xfId="0" applyNumberFormat="1" applyFont="1"/>
    <xf numFmtId="38" fontId="61" fillId="0" borderId="0" xfId="0" applyNumberFormat="1" applyFont="1" applyAlignment="1">
      <alignment vertical="center"/>
    </xf>
    <xf numFmtId="169" fontId="59" fillId="0" borderId="0" xfId="3" applyNumberFormat="1" applyFont="1" applyFill="1" applyBorder="1" applyAlignment="1" applyProtection="1">
      <alignment horizontal="right"/>
    </xf>
    <xf numFmtId="0" fontId="62" fillId="0" borderId="0" xfId="0" applyFont="1" applyAlignment="1">
      <alignment horizontal="center"/>
    </xf>
    <xf numFmtId="0" fontId="61" fillId="0" borderId="0" xfId="0" applyFont="1" applyAlignment="1">
      <alignment vertical="center"/>
    </xf>
    <xf numFmtId="169" fontId="4" fillId="0" borderId="0" xfId="3" applyNumberFormat="1" applyFont="1" applyFill="1" applyBorder="1" applyProtection="1"/>
    <xf numFmtId="169" fontId="4" fillId="0" borderId="0" xfId="3" applyNumberFormat="1" applyFont="1" applyFill="1" applyBorder="1" applyAlignment="1" applyProtection="1">
      <alignment vertical="center"/>
    </xf>
    <xf numFmtId="164" fontId="4" fillId="0" borderId="0" xfId="0" applyNumberFormat="1" applyFont="1"/>
    <xf numFmtId="198" fontId="4" fillId="0" borderId="0" xfId="0" applyNumberFormat="1" applyFont="1"/>
    <xf numFmtId="167" fontId="4" fillId="0" borderId="0" xfId="0" applyNumberFormat="1" applyFont="1"/>
    <xf numFmtId="0" fontId="46" fillId="0" borderId="0" xfId="0" applyFont="1"/>
    <xf numFmtId="0" fontId="4" fillId="0" borderId="0" xfId="0" applyFont="1"/>
    <xf numFmtId="200" fontId="11" fillId="0" borderId="0" xfId="1" applyNumberFormat="1" applyFont="1" applyFill="1"/>
    <xf numFmtId="38" fontId="46" fillId="0" borderId="0" xfId="0" applyNumberFormat="1" applyFont="1"/>
    <xf numFmtId="165" fontId="52" fillId="0" borderId="0" xfId="3" applyNumberFormat="1" applyFont="1" applyFill="1" applyBorder="1"/>
    <xf numFmtId="14" fontId="46" fillId="0" borderId="0" xfId="0" applyNumberFormat="1" applyFont="1"/>
    <xf numFmtId="0" fontId="52" fillId="0" borderId="0" xfId="0" applyFont="1"/>
    <xf numFmtId="0" fontId="54" fillId="0" borderId="0" xfId="0" applyFont="1"/>
    <xf numFmtId="38" fontId="11" fillId="0" borderId="0" xfId="1" applyNumberFormat="1" applyFont="1" applyFill="1" applyBorder="1"/>
    <xf numFmtId="200" fontId="11" fillId="0" borderId="0" xfId="1" applyNumberFormat="1" applyFont="1" applyFill="1" applyBorder="1"/>
    <xf numFmtId="14" fontId="46" fillId="0" borderId="0" xfId="0" applyNumberFormat="1" applyFont="1" applyAlignment="1">
      <alignment horizontal="right"/>
    </xf>
    <xf numFmtId="43" fontId="11" fillId="0" borderId="0" xfId="1" applyNumberFormat="1" applyFont="1" applyFill="1" applyBorder="1"/>
    <xf numFmtId="174" fontId="63" fillId="0" borderId="0" xfId="0" applyNumberFormat="1" applyFont="1" applyAlignment="1">
      <alignment horizontal="right"/>
    </xf>
    <xf numFmtId="185" fontId="58" fillId="0" borderId="0" xfId="1" applyNumberFormat="1" applyFont="1" applyFill="1" applyBorder="1" applyAlignment="1">
      <alignment horizontal="right"/>
    </xf>
    <xf numFmtId="0" fontId="59" fillId="0" borderId="0" xfId="0" applyFont="1"/>
    <xf numFmtId="174" fontId="58" fillId="0" borderId="0" xfId="0" applyNumberFormat="1" applyFont="1" applyAlignment="1">
      <alignment horizontal="right"/>
    </xf>
    <xf numFmtId="174" fontId="37" fillId="0" borderId="0" xfId="0" applyNumberFormat="1" applyFont="1" applyAlignment="1">
      <alignment horizontal="right"/>
    </xf>
    <xf numFmtId="174" fontId="57" fillId="0" borderId="0" xfId="0" applyNumberFormat="1" applyFont="1" applyAlignment="1">
      <alignment horizontal="right"/>
    </xf>
    <xf numFmtId="37" fontId="64" fillId="0" borderId="0" xfId="0" applyNumberFormat="1" applyFont="1"/>
    <xf numFmtId="202" fontId="9" fillId="0" borderId="0" xfId="0" applyNumberFormat="1" applyFont="1"/>
    <xf numFmtId="185" fontId="36" fillId="0" borderId="0" xfId="1" applyNumberFormat="1" applyFont="1" applyFill="1" applyBorder="1" applyAlignment="1">
      <alignment horizontal="right"/>
    </xf>
    <xf numFmtId="181" fontId="36" fillId="0" borderId="0" xfId="0" applyNumberFormat="1" applyFont="1" applyAlignment="1">
      <alignment horizontal="right"/>
    </xf>
    <xf numFmtId="196" fontId="63" fillId="0" borderId="0" xfId="0" applyNumberFormat="1" applyFont="1" applyAlignment="1">
      <alignment horizontal="right"/>
    </xf>
    <xf numFmtId="181" fontId="63" fillId="0" borderId="0" xfId="0" applyNumberFormat="1" applyFont="1" applyAlignment="1">
      <alignment horizontal="right"/>
    </xf>
    <xf numFmtId="0" fontId="27" fillId="0" borderId="0" xfId="0" applyFont="1"/>
    <xf numFmtId="166" fontId="11" fillId="0" borderId="0" xfId="0" applyNumberFormat="1" applyFont="1"/>
    <xf numFmtId="172" fontId="11" fillId="0" borderId="0" xfId="1" applyNumberFormat="1" applyFont="1" applyFill="1" applyBorder="1"/>
    <xf numFmtId="166" fontId="11" fillId="0" borderId="0" xfId="0" applyNumberFormat="1" applyFont="1" applyAlignment="1">
      <alignment vertical="center"/>
    </xf>
    <xf numFmtId="0" fontId="3" fillId="0" borderId="0" xfId="0" applyFont="1"/>
    <xf numFmtId="165" fontId="4" fillId="0" borderId="0" xfId="3" applyNumberFormat="1" applyFont="1" applyFill="1"/>
    <xf numFmtId="39" fontId="4" fillId="0" borderId="0" xfId="0" applyNumberFormat="1" applyFont="1"/>
    <xf numFmtId="38" fontId="4" fillId="0" borderId="0" xfId="1" applyNumberFormat="1" applyFont="1" applyFill="1" applyBorder="1"/>
    <xf numFmtId="0" fontId="4" fillId="0" borderId="0" xfId="0" applyFont="1" applyAlignment="1">
      <alignment horizontal="left" vertical="top"/>
    </xf>
    <xf numFmtId="0" fontId="67" fillId="0" borderId="0" xfId="0" applyFont="1" applyAlignment="1">
      <alignment horizontal="left"/>
    </xf>
    <xf numFmtId="174" fontId="67" fillId="0" borderId="0" xfId="0" applyNumberFormat="1" applyFont="1"/>
    <xf numFmtId="0" fontId="67" fillId="0" borderId="0" xfId="0" applyFont="1"/>
    <xf numFmtId="0" fontId="66" fillId="0" borderId="0" xfId="0" applyFont="1"/>
    <xf numFmtId="0" fontId="68" fillId="0" borderId="0" xfId="0" applyFont="1"/>
    <xf numFmtId="38" fontId="54" fillId="0" borderId="0" xfId="0" applyNumberFormat="1" applyFont="1"/>
    <xf numFmtId="165" fontId="9" fillId="0" borderId="0" xfId="3" applyNumberFormat="1" applyFont="1" applyFill="1" applyBorder="1" applyAlignment="1" applyProtection="1">
      <alignment vertical="center"/>
    </xf>
    <xf numFmtId="10" fontId="9" fillId="0" borderId="0" xfId="3" applyNumberFormat="1" applyFont="1" applyFill="1" applyBorder="1" applyAlignment="1" applyProtection="1">
      <alignment vertical="center"/>
    </xf>
    <xf numFmtId="2" fontId="9" fillId="0" borderId="0" xfId="3" applyNumberFormat="1" applyFont="1" applyFill="1" applyBorder="1" applyAlignment="1" applyProtection="1">
      <alignment horizontal="center" vertical="center"/>
    </xf>
    <xf numFmtId="37" fontId="9" fillId="0" borderId="0" xfId="0" applyNumberFormat="1" applyFont="1" applyAlignment="1">
      <alignment horizontal="right"/>
    </xf>
    <xf numFmtId="37" fontId="9" fillId="0" borderId="0" xfId="0" applyNumberFormat="1" applyFont="1" applyAlignment="1">
      <alignment horizontal="right" vertical="center"/>
    </xf>
    <xf numFmtId="2" fontId="9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Border="1" applyAlignment="1" applyProtection="1">
      <alignment horizontal="right" vertical="center"/>
    </xf>
    <xf numFmtId="165" fontId="9" fillId="0" borderId="0" xfId="0" applyNumberFormat="1" applyFont="1" applyAlignment="1">
      <alignment horizontal="right"/>
    </xf>
    <xf numFmtId="204" fontId="9" fillId="0" borderId="0" xfId="3" applyNumberFormat="1" applyFont="1" applyFill="1" applyBorder="1" applyAlignment="1" applyProtection="1">
      <alignment horizontal="right" vertical="center"/>
    </xf>
    <xf numFmtId="204" fontId="9" fillId="0" borderId="0" xfId="0" applyNumberFormat="1" applyFont="1" applyAlignment="1">
      <alignment horizontal="right"/>
    </xf>
    <xf numFmtId="204" fontId="8" fillId="0" borderId="0" xfId="0" applyNumberFormat="1" applyFont="1" applyAlignment="1">
      <alignment horizontal="right"/>
    </xf>
    <xf numFmtId="165" fontId="9" fillId="0" borderId="0" xfId="0" applyNumberFormat="1" applyFont="1" applyAlignment="1">
      <alignment vertical="center"/>
    </xf>
    <xf numFmtId="165" fontId="9" fillId="0" borderId="0" xfId="3" applyNumberFormat="1" applyFont="1" applyFill="1" applyBorder="1" applyAlignment="1" applyProtection="1">
      <alignment horizontal="right"/>
    </xf>
    <xf numFmtId="164" fontId="9" fillId="0" borderId="0" xfId="0" applyNumberFormat="1" applyFont="1" applyAlignment="1">
      <alignment horizontal="right"/>
    </xf>
    <xf numFmtId="9" fontId="9" fillId="0" borderId="0" xfId="3" applyFont="1" applyFill="1" applyBorder="1" applyAlignment="1" applyProtection="1">
      <alignment horizontal="right" vertical="center"/>
    </xf>
    <xf numFmtId="176" fontId="63" fillId="0" borderId="0" xfId="0" applyNumberFormat="1" applyFont="1" applyAlignment="1">
      <alignment horizontal="right"/>
    </xf>
    <xf numFmtId="205" fontId="4" fillId="0" borderId="0" xfId="3" applyNumberFormat="1" applyFont="1" applyFill="1" applyBorder="1" applyProtection="1"/>
    <xf numFmtId="205" fontId="9" fillId="0" borderId="0" xfId="2" applyNumberFormat="1" applyFont="1" applyFill="1" applyBorder="1" applyProtection="1"/>
    <xf numFmtId="206" fontId="9" fillId="0" borderId="0" xfId="2" applyNumberFormat="1" applyFont="1" applyFill="1" applyBorder="1" applyProtection="1"/>
    <xf numFmtId="207" fontId="4" fillId="0" borderId="0" xfId="3" applyNumberFormat="1" applyFont="1" applyFill="1" applyBorder="1" applyProtection="1"/>
    <xf numFmtId="205" fontId="9" fillId="0" borderId="0" xfId="2" applyNumberFormat="1" applyFont="1" applyFill="1" applyBorder="1" applyAlignment="1" applyProtection="1">
      <alignment vertical="top"/>
    </xf>
    <xf numFmtId="0" fontId="13" fillId="0" borderId="0" xfId="0" applyFont="1" applyAlignment="1">
      <alignment horizontal="left" vertical="top" wrapText="1"/>
    </xf>
    <xf numFmtId="0" fontId="6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3" fillId="0" borderId="0" xfId="0" applyFont="1"/>
    <xf numFmtId="40" fontId="36" fillId="0" borderId="0" xfId="1" applyFont="1" applyFill="1" applyBorder="1"/>
    <xf numFmtId="0" fontId="37" fillId="0" borderId="0" xfId="0" applyFont="1"/>
    <xf numFmtId="37" fontId="37" fillId="0" borderId="0" xfId="0" applyNumberFormat="1" applyFont="1"/>
    <xf numFmtId="0" fontId="16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178" fontId="6" fillId="0" borderId="0" xfId="0" applyNumberFormat="1" applyFont="1" applyAlignment="1">
      <alignment horizontal="right"/>
    </xf>
    <xf numFmtId="16" fontId="18" fillId="0" borderId="0" xfId="0" applyNumberFormat="1" applyFont="1"/>
    <xf numFmtId="178" fontId="10" fillId="0" borderId="0" xfId="0" applyNumberFormat="1" applyFont="1" applyAlignment="1">
      <alignment horizontal="right"/>
    </xf>
    <xf numFmtId="188" fontId="9" fillId="0" borderId="0" xfId="0" applyNumberFormat="1" applyFont="1"/>
    <xf numFmtId="189" fontId="8" fillId="0" borderId="0" xfId="0" applyNumberFormat="1" applyFont="1"/>
    <xf numFmtId="197" fontId="9" fillId="0" borderId="3" xfId="0" applyNumberFormat="1" applyFont="1" applyBorder="1"/>
    <xf numFmtId="197" fontId="8" fillId="0" borderId="0" xfId="0" applyNumberFormat="1" applyFont="1"/>
    <xf numFmtId="188" fontId="20" fillId="0" borderId="0" xfId="0" applyNumberFormat="1" applyFont="1"/>
    <xf numFmtId="0" fontId="26" fillId="0" borderId="0" xfId="0" applyFont="1"/>
    <xf numFmtId="0" fontId="23" fillId="0" borderId="0" xfId="0" applyFont="1" applyAlignment="1">
      <alignment horizontal="left"/>
    </xf>
    <xf numFmtId="187" fontId="6" fillId="0" borderId="0" xfId="0" applyNumberFormat="1" applyFont="1" applyAlignment="1">
      <alignment horizontal="right"/>
    </xf>
    <xf numFmtId="178" fontId="10" fillId="0" borderId="0" xfId="0" applyNumberFormat="1" applyFont="1" applyAlignment="1">
      <alignment horizontal="center" wrapText="1"/>
    </xf>
    <xf numFmtId="174" fontId="4" fillId="0" borderId="0" xfId="0" applyNumberFormat="1" applyFont="1"/>
    <xf numFmtId="182" fontId="8" fillId="0" borderId="0" xfId="0" applyNumberFormat="1" applyFont="1" applyAlignment="1">
      <alignment horizontal="right"/>
    </xf>
    <xf numFmtId="0" fontId="21" fillId="0" borderId="0" xfId="0" applyFont="1"/>
    <xf numFmtId="202" fontId="4" fillId="0" borderId="0" xfId="0" applyNumberFormat="1" applyFont="1"/>
    <xf numFmtId="166" fontId="22" fillId="0" borderId="0" xfId="0" applyNumberFormat="1" applyFont="1"/>
    <xf numFmtId="179" fontId="4" fillId="0" borderId="0" xfId="1" applyNumberFormat="1" applyFont="1" applyFill="1"/>
    <xf numFmtId="180" fontId="22" fillId="0" borderId="0" xfId="0" applyNumberFormat="1" applyFont="1"/>
    <xf numFmtId="179" fontId="22" fillId="0" borderId="0" xfId="1" applyNumberFormat="1" applyFont="1" applyFill="1"/>
    <xf numFmtId="0" fontId="16" fillId="0" borderId="0" xfId="0" applyFont="1" applyAlignment="1">
      <alignment horizontal="left"/>
    </xf>
    <xf numFmtId="0" fontId="50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0" fillId="0" borderId="0" xfId="0" applyFont="1"/>
    <xf numFmtId="173" fontId="4" fillId="0" borderId="0" xfId="0" applyNumberFormat="1" applyFont="1"/>
    <xf numFmtId="200" fontId="0" fillId="0" borderId="0" xfId="1" applyNumberFormat="1" applyFont="1" applyFill="1" applyBorder="1"/>
    <xf numFmtId="41" fontId="0" fillId="0" borderId="0" xfId="0" applyNumberFormat="1"/>
    <xf numFmtId="41" fontId="50" fillId="0" borderId="0" xfId="0" applyNumberFormat="1" applyFont="1" applyAlignment="1">
      <alignment horizontal="right"/>
    </xf>
    <xf numFmtId="4" fontId="4" fillId="0" borderId="0" xfId="0" applyNumberFormat="1" applyFont="1"/>
    <xf numFmtId="40" fontId="4" fillId="0" borderId="0" xfId="1" applyFont="1" applyFill="1"/>
    <xf numFmtId="43" fontId="4" fillId="0" borderId="0" xfId="0" applyNumberFormat="1" applyFont="1"/>
    <xf numFmtId="201" fontId="4" fillId="0" borderId="0" xfId="3" applyNumberFormat="1" applyFont="1" applyFill="1"/>
    <xf numFmtId="177" fontId="20" fillId="0" borderId="0" xfId="2" applyNumberFormat="1" applyFont="1" applyFill="1" applyBorder="1" applyProtection="1"/>
    <xf numFmtId="38" fontId="20" fillId="0" borderId="0" xfId="1" applyNumberFormat="1" applyFont="1" applyFill="1" applyBorder="1" applyProtection="1"/>
    <xf numFmtId="203" fontId="20" fillId="0" borderId="0" xfId="2" applyNumberFormat="1" applyFont="1" applyFill="1" applyBorder="1" applyProtection="1"/>
    <xf numFmtId="0" fontId="4" fillId="0" borderId="0" xfId="0" applyFont="1" applyAlignment="1">
      <alignment horizontal="centerContinuous"/>
    </xf>
    <xf numFmtId="168" fontId="33" fillId="0" borderId="0" xfId="0" applyNumberFormat="1" applyFont="1" applyAlignment="1">
      <alignment horizontal="centerContinuous"/>
    </xf>
    <xf numFmtId="168" fontId="33" fillId="0" borderId="0" xfId="0" applyNumberFormat="1" applyFont="1" applyAlignment="1">
      <alignment horizontal="right"/>
    </xf>
    <xf numFmtId="4" fontId="4" fillId="0" borderId="0" xfId="0" applyNumberFormat="1" applyFont="1" applyAlignment="1">
      <alignment vertical="center"/>
    </xf>
    <xf numFmtId="174" fontId="4" fillId="0" borderId="0" xfId="0" applyNumberFormat="1" applyFont="1" applyAlignment="1">
      <alignment vertical="center"/>
    </xf>
    <xf numFmtId="192" fontId="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2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8" fontId="9" fillId="0" borderId="0" xfId="1" applyNumberFormat="1" applyFont="1" applyFill="1" applyBorder="1" applyAlignment="1" applyProtection="1">
      <alignment horizontal="left" vertical="center"/>
    </xf>
    <xf numFmtId="0" fontId="49" fillId="0" borderId="0" xfId="0" applyFont="1"/>
    <xf numFmtId="0" fontId="23" fillId="0" borderId="0" xfId="0" applyFont="1"/>
    <xf numFmtId="38" fontId="9" fillId="0" borderId="0" xfId="1" applyNumberFormat="1" applyFont="1" applyFill="1" applyBorder="1" applyAlignment="1" applyProtection="1">
      <alignment horizontal="left"/>
    </xf>
    <xf numFmtId="38" fontId="6" fillId="0" borderId="0" xfId="1" applyNumberFormat="1" applyFont="1" applyFill="1" applyBorder="1"/>
    <xf numFmtId="38" fontId="9" fillId="0" borderId="0" xfId="1" applyNumberFormat="1" applyFont="1" applyFill="1" applyBorder="1"/>
    <xf numFmtId="38" fontId="6" fillId="0" borderId="0" xfId="1" applyNumberFormat="1" applyFont="1" applyFill="1" applyBorder="1" applyAlignment="1">
      <alignment horizontal="right"/>
    </xf>
    <xf numFmtId="38" fontId="10" fillId="0" borderId="0" xfId="1" applyNumberFormat="1" applyFont="1" applyFill="1" applyBorder="1" applyAlignment="1" applyProtection="1">
      <alignment horizontal="right"/>
    </xf>
    <xf numFmtId="5" fontId="4" fillId="0" borderId="0" xfId="1" applyNumberFormat="1" applyFont="1" applyFill="1"/>
    <xf numFmtId="194" fontId="4" fillId="0" borderId="0" xfId="1" applyNumberFormat="1" applyFont="1" applyFill="1"/>
    <xf numFmtId="38" fontId="22" fillId="0" borderId="0" xfId="1" applyNumberFormat="1" applyFont="1" applyFill="1"/>
    <xf numFmtId="183" fontId="9" fillId="0" borderId="0" xfId="0" applyNumberFormat="1" applyFont="1"/>
    <xf numFmtId="195" fontId="22" fillId="0" borderId="0" xfId="1" applyNumberFormat="1" applyFont="1" applyFill="1"/>
    <xf numFmtId="38" fontId="4" fillId="0" borderId="0" xfId="1" applyNumberFormat="1" applyFont="1" applyFill="1" applyAlignment="1">
      <alignment horizontal="right"/>
    </xf>
    <xf numFmtId="186" fontId="22" fillId="0" borderId="0" xfId="1" applyNumberFormat="1" applyFont="1" applyFill="1"/>
    <xf numFmtId="0" fontId="11" fillId="0" borderId="0" xfId="0" applyFont="1" applyAlignment="1">
      <alignment horizontal="left" vertical="top" wrapText="1"/>
    </xf>
    <xf numFmtId="5" fontId="10" fillId="0" borderId="0" xfId="0" applyNumberFormat="1" applyFont="1" applyAlignment="1">
      <alignment horizontal="center"/>
    </xf>
    <xf numFmtId="193" fontId="20" fillId="0" borderId="0" xfId="0" applyNumberFormat="1" applyFont="1"/>
    <xf numFmtId="9" fontId="6" fillId="0" borderId="0" xfId="3" applyFont="1" applyFill="1" applyBorder="1" applyAlignment="1">
      <alignment horizontal="centerContinuous"/>
    </xf>
    <xf numFmtId="9" fontId="13" fillId="0" borderId="0" xfId="3" applyFont="1" applyFill="1" applyBorder="1"/>
    <xf numFmtId="172" fontId="9" fillId="0" borderId="0" xfId="1" applyNumberFormat="1" applyFont="1" applyFill="1" applyBorder="1" applyAlignment="1" applyProtection="1">
      <alignment horizontal="left"/>
    </xf>
    <xf numFmtId="8" fontId="30" fillId="0" borderId="0" xfId="0" applyNumberFormat="1" applyFont="1"/>
    <xf numFmtId="8" fontId="11" fillId="0" borderId="0" xfId="0" applyNumberFormat="1" applyFont="1"/>
    <xf numFmtId="0" fontId="34" fillId="0" borderId="0" xfId="0" applyFont="1" applyAlignment="1">
      <alignment horizontal="centerContinuous"/>
    </xf>
    <xf numFmtId="0" fontId="69" fillId="0" borderId="0" xfId="0" applyFont="1"/>
    <xf numFmtId="0" fontId="8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38" fontId="11" fillId="0" borderId="0" xfId="1" applyNumberFormat="1" applyFont="1" applyFill="1" applyBorder="1" applyAlignment="1">
      <alignment vertical="center"/>
    </xf>
    <xf numFmtId="38" fontId="11" fillId="0" borderId="0" xfId="0" applyNumberFormat="1" applyFont="1" applyAlignment="1">
      <alignment vertical="center"/>
    </xf>
    <xf numFmtId="37" fontId="11" fillId="0" borderId="0" xfId="0" applyNumberFormat="1" applyFont="1"/>
    <xf numFmtId="37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right"/>
    </xf>
    <xf numFmtId="0" fontId="35" fillId="0" borderId="0" xfId="0" applyFont="1" applyAlignment="1">
      <alignment horizontal="centerContinuous"/>
    </xf>
    <xf numFmtId="0" fontId="35" fillId="0" borderId="0" xfId="0" applyFont="1" applyAlignment="1">
      <alignment horizontal="center" wrapText="1"/>
    </xf>
    <xf numFmtId="0" fontId="38" fillId="0" borderId="0" xfId="0" applyFont="1" applyAlignment="1">
      <alignment horizontal="centerContinuous"/>
    </xf>
    <xf numFmtId="0" fontId="38" fillId="0" borderId="0" xfId="0" applyFont="1"/>
    <xf numFmtId="176" fontId="32" fillId="0" borderId="0" xfId="0" applyNumberFormat="1" applyFont="1" applyAlignment="1">
      <alignment horizontal="left"/>
    </xf>
    <xf numFmtId="176" fontId="35" fillId="0" borderId="0" xfId="0" applyNumberFormat="1" applyFont="1" applyAlignment="1">
      <alignment horizontal="left"/>
    </xf>
    <xf numFmtId="0" fontId="39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192" fontId="11" fillId="0" borderId="0" xfId="0" applyNumberFormat="1" applyFont="1"/>
    <xf numFmtId="0" fontId="13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43" fillId="0" borderId="0" xfId="0" applyFont="1" applyAlignment="1">
      <alignment horizontal="left"/>
    </xf>
    <xf numFmtId="0" fontId="42" fillId="0" borderId="0" xfId="0" applyFont="1" applyAlignment="1">
      <alignment horizontal="right"/>
    </xf>
    <xf numFmtId="175" fontId="8" fillId="0" borderId="0" xfId="0" applyNumberFormat="1" applyFont="1"/>
    <xf numFmtId="8" fontId="70" fillId="0" borderId="0" xfId="0" applyNumberFormat="1" applyFont="1"/>
    <xf numFmtId="168" fontId="71" fillId="0" borderId="0" xfId="0" applyNumberFormat="1" applyFont="1" applyAlignment="1">
      <alignment horizontal="right"/>
    </xf>
    <xf numFmtId="0" fontId="66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right"/>
    </xf>
    <xf numFmtId="14" fontId="11" fillId="0" borderId="0" xfId="0" applyNumberFormat="1" applyFont="1"/>
    <xf numFmtId="41" fontId="4" fillId="2" borderId="0" xfId="0" applyNumberFormat="1" applyFont="1" applyFill="1"/>
    <xf numFmtId="165" fontId="11" fillId="0" borderId="0" xfId="3" applyNumberFormat="1" applyFont="1" applyFill="1" applyBorder="1"/>
    <xf numFmtId="0" fontId="73" fillId="0" borderId="0" xfId="0" applyFont="1" applyAlignment="1">
      <alignment horizontal="centerContinuous"/>
    </xf>
    <xf numFmtId="0" fontId="73" fillId="0" borderId="0" xfId="0" applyFont="1"/>
    <xf numFmtId="0" fontId="74" fillId="0" borderId="0" xfId="0" applyFont="1" applyAlignment="1">
      <alignment horizontal="center"/>
    </xf>
    <xf numFmtId="174" fontId="75" fillId="0" borderId="0" xfId="0" applyNumberFormat="1" applyFont="1" applyAlignment="1">
      <alignment horizontal="right"/>
    </xf>
    <xf numFmtId="37" fontId="75" fillId="0" borderId="0" xfId="0" applyNumberFormat="1" applyFont="1"/>
    <xf numFmtId="176" fontId="76" fillId="0" borderId="0" xfId="0" applyNumberFormat="1" applyFont="1" applyAlignment="1">
      <alignment horizontal="right"/>
    </xf>
    <xf numFmtId="170" fontId="75" fillId="0" borderId="0" xfId="0" applyNumberFormat="1" applyFont="1"/>
    <xf numFmtId="0" fontId="75" fillId="0" borderId="0" xfId="0" applyFont="1"/>
    <xf numFmtId="0" fontId="78" fillId="0" borderId="0" xfId="0" applyFont="1" applyAlignment="1">
      <alignment horizontal="left" vertical="top" wrapText="1"/>
    </xf>
    <xf numFmtId="172" fontId="4" fillId="0" borderId="0" xfId="1" applyNumberFormat="1" applyFont="1" applyFill="1" applyBorder="1"/>
    <xf numFmtId="196" fontId="77" fillId="0" borderId="0" xfId="0" applyNumberFormat="1" applyFont="1" applyAlignment="1">
      <alignment horizontal="right"/>
    </xf>
    <xf numFmtId="0" fontId="80" fillId="0" borderId="0" xfId="0" applyFont="1"/>
    <xf numFmtId="0" fontId="81" fillId="0" borderId="0" xfId="0" applyFont="1"/>
    <xf numFmtId="0" fontId="82" fillId="0" borderId="0" xfId="0" applyFont="1"/>
    <xf numFmtId="0" fontId="16" fillId="0" borderId="0" xfId="0" applyFont="1"/>
    <xf numFmtId="0" fontId="82" fillId="0" borderId="0" xfId="0" applyFont="1" applyAlignment="1">
      <alignment horizontal="centerContinuous"/>
    </xf>
    <xf numFmtId="0" fontId="34" fillId="0" borderId="0" xfId="0" applyFont="1"/>
    <xf numFmtId="0" fontId="44" fillId="0" borderId="0" xfId="0" applyFont="1" applyAlignment="1">
      <alignment horizontal="centerContinuous"/>
    </xf>
    <xf numFmtId="0" fontId="44" fillId="0" borderId="0" xfId="0" applyFont="1"/>
    <xf numFmtId="16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wrapText="1"/>
    </xf>
    <xf numFmtId="205" fontId="9" fillId="0" borderId="0" xfId="2" applyNumberFormat="1" applyFont="1" applyFill="1" applyBorder="1" applyAlignment="1" applyProtection="1"/>
    <xf numFmtId="38" fontId="9" fillId="0" borderId="0" xfId="1" applyNumberFormat="1" applyFont="1" applyFill="1" applyBorder="1" applyAlignment="1" applyProtection="1"/>
    <xf numFmtId="205" fontId="63" fillId="0" borderId="0" xfId="0" applyNumberFormat="1" applyFont="1" applyAlignment="1">
      <alignment horizontal="right"/>
    </xf>
    <xf numFmtId="205" fontId="36" fillId="0" borderId="0" xfId="0" applyNumberFormat="1" applyFont="1" applyAlignment="1">
      <alignment horizontal="right"/>
    </xf>
    <xf numFmtId="174" fontId="73" fillId="0" borderId="0" xfId="0" applyNumberFormat="1" applyFont="1" applyAlignment="1">
      <alignment horizontal="right"/>
    </xf>
    <xf numFmtId="174" fontId="76" fillId="0" borderId="0" xfId="0" applyNumberFormat="1" applyFont="1" applyAlignment="1">
      <alignment horizontal="right"/>
    </xf>
    <xf numFmtId="174" fontId="74" fillId="0" borderId="0" xfId="0" applyNumberFormat="1" applyFont="1" applyAlignment="1">
      <alignment horizontal="right"/>
    </xf>
    <xf numFmtId="37" fontId="77" fillId="0" borderId="0" xfId="0" applyNumberFormat="1" applyFont="1"/>
    <xf numFmtId="181" fontId="75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178" fontId="6" fillId="0" borderId="0" xfId="0" quotePrefix="1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11" fillId="0" borderId="0" xfId="0" quotePrefix="1" applyFont="1"/>
    <xf numFmtId="7" fontId="11" fillId="0" borderId="0" xfId="0" applyNumberFormat="1" applyFont="1"/>
    <xf numFmtId="165" fontId="9" fillId="0" borderId="0" xfId="3" applyNumberFormat="1" applyFont="1" applyFill="1"/>
    <xf numFmtId="165" fontId="9" fillId="0" borderId="4" xfId="3" applyNumberFormat="1" applyFont="1" applyFill="1" applyBorder="1"/>
    <xf numFmtId="200" fontId="4" fillId="0" borderId="4" xfId="1" applyNumberFormat="1" applyFont="1" applyFill="1" applyBorder="1"/>
    <xf numFmtId="205" fontId="9" fillId="0" borderId="3" xfId="2" applyNumberFormat="1" applyFont="1" applyFill="1" applyBorder="1" applyProtection="1"/>
    <xf numFmtId="38" fontId="11" fillId="0" borderId="0" xfId="1" applyNumberFormat="1" applyFont="1" applyFill="1"/>
    <xf numFmtId="0" fontId="86" fillId="0" borderId="0" xfId="0" applyFont="1"/>
    <xf numFmtId="169" fontId="4" fillId="0" borderId="4" xfId="3" applyNumberFormat="1" applyFont="1" applyFill="1" applyBorder="1" applyProtection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11" fillId="0" borderId="0" xfId="0" applyFont="1" applyBorder="1"/>
    <xf numFmtId="37" fontId="9" fillId="0" borderId="0" xfId="0" applyNumberFormat="1" applyFont="1" applyBorder="1"/>
    <xf numFmtId="37" fontId="9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42" fontId="11" fillId="0" borderId="0" xfId="0" applyNumberFormat="1" applyFont="1" applyBorder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9" fillId="0" borderId="0" xfId="0" applyFont="1" applyBorder="1"/>
    <xf numFmtId="37" fontId="20" fillId="0" borderId="0" xfId="0" applyNumberFormat="1" applyFont="1" applyBorder="1"/>
    <xf numFmtId="198" fontId="9" fillId="0" borderId="0" xfId="0" applyNumberFormat="1" applyFont="1" applyBorder="1"/>
    <xf numFmtId="167" fontId="9" fillId="0" borderId="0" xfId="0" applyNumberFormat="1" applyFont="1" applyBorder="1"/>
    <xf numFmtId="167" fontId="9" fillId="0" borderId="0" xfId="0" applyNumberFormat="1" applyFont="1" applyBorder="1" applyAlignment="1">
      <alignment vertical="center"/>
    </xf>
    <xf numFmtId="38" fontId="11" fillId="0" borderId="0" xfId="0" applyNumberFormat="1" applyFont="1" applyBorder="1"/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205" fontId="9" fillId="0" borderId="6" xfId="2" applyNumberFormat="1" applyFont="1" applyFill="1" applyBorder="1" applyProtection="1"/>
    <xf numFmtId="206" fontId="9" fillId="0" borderId="5" xfId="2" applyNumberFormat="1" applyFont="1" applyFill="1" applyBorder="1" applyProtection="1"/>
    <xf numFmtId="166" fontId="4" fillId="0" borderId="0" xfId="0" applyNumberFormat="1" applyFont="1" applyFill="1"/>
    <xf numFmtId="167" fontId="9" fillId="0" borderId="0" xfId="0" applyNumberFormat="1" applyFont="1" applyFill="1"/>
    <xf numFmtId="164" fontId="4" fillId="0" borderId="0" xfId="0" applyNumberFormat="1" applyFont="1" applyFill="1"/>
    <xf numFmtId="164" fontId="9" fillId="0" borderId="0" xfId="0" applyNumberFormat="1" applyFont="1" applyFill="1"/>
    <xf numFmtId="37" fontId="4" fillId="0" borderId="0" xfId="0" applyNumberFormat="1" applyFont="1" applyFill="1"/>
    <xf numFmtId="192" fontId="4" fillId="0" borderId="0" xfId="0" applyNumberFormat="1" applyFont="1" applyFill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37" fontId="9" fillId="0" borderId="0" xfId="0" applyNumberFormat="1" applyFont="1" applyFill="1"/>
    <xf numFmtId="37" fontId="9" fillId="0" borderId="3" xfId="0" applyNumberFormat="1" applyFont="1" applyFill="1" applyBorder="1"/>
    <xf numFmtId="181" fontId="36" fillId="0" borderId="0" xfId="0" applyNumberFormat="1" applyFont="1" applyFill="1" applyAlignment="1">
      <alignment horizontal="right"/>
    </xf>
    <xf numFmtId="181" fontId="63" fillId="0" borderId="0" xfId="0" applyNumberFormat="1" applyFont="1" applyFill="1" applyAlignment="1">
      <alignment horizontal="right"/>
    </xf>
    <xf numFmtId="176" fontId="63" fillId="0" borderId="0" xfId="0" applyNumberFormat="1" applyFont="1" applyFill="1" applyAlignment="1">
      <alignment horizontal="right"/>
    </xf>
    <xf numFmtId="196" fontId="64" fillId="0" borderId="0" xfId="0" applyNumberFormat="1" applyFont="1" applyFill="1" applyAlignment="1">
      <alignment horizontal="right"/>
    </xf>
    <xf numFmtId="205" fontId="37" fillId="0" borderId="0" xfId="0" applyNumberFormat="1" applyFont="1" applyAlignment="1">
      <alignment horizontal="right"/>
    </xf>
    <xf numFmtId="205" fontId="57" fillId="0" borderId="0" xfId="0" applyNumberFormat="1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82" fillId="0" borderId="0" xfId="0" applyFont="1" applyAlignment="1">
      <alignment horizontal="center"/>
    </xf>
    <xf numFmtId="0" fontId="8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5" fillId="0" borderId="1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1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1866900</xdr:colOff>
      <xdr:row>21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66925" y="509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1866900</xdr:colOff>
      <xdr:row>13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066925" y="504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5"/>
  <sheetViews>
    <sheetView view="pageBreakPreview" zoomScale="80" zoomScaleNormal="100" zoomScaleSheetLayoutView="80" workbookViewId="0"/>
  </sheetViews>
  <sheetFormatPr defaultColWidth="10.625" defaultRowHeight="15"/>
  <cols>
    <col min="1" max="1" width="2.625" style="14" customWidth="1"/>
    <col min="2" max="2" width="58.25" style="14" customWidth="1"/>
    <col min="3" max="3" width="1.25" style="14" customWidth="1"/>
    <col min="4" max="4" width="9.5" style="22" bestFit="1" customWidth="1"/>
    <col min="5" max="5" width="0.75" style="100" customWidth="1"/>
    <col min="6" max="6" width="9.5" style="100" bestFit="1" customWidth="1"/>
    <col min="7" max="7" width="0.75" style="198" customWidth="1"/>
    <col min="8" max="8" width="9.5" style="198" bestFit="1" customWidth="1"/>
    <col min="9" max="9" width="0.625" style="198" customWidth="1"/>
    <col min="10" max="10" width="9.5" style="198" customWidth="1"/>
    <col min="11" max="11" width="0.75" style="198" customWidth="1"/>
    <col min="12" max="12" width="10.125" style="198" bestFit="1" customWidth="1"/>
    <col min="13" max="16384" width="10.625" style="198"/>
  </cols>
  <sheetData>
    <row r="1" spans="1:12" s="225" customFormat="1" ht="24.7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225" customFormat="1" ht="2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s="225" customFormat="1" ht="24.75" customHeight="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4" customHeight="1">
      <c r="A4" s="265"/>
      <c r="B4" s="266"/>
      <c r="C4" s="266"/>
      <c r="D4" s="30"/>
      <c r="E4" s="98"/>
      <c r="F4" s="98"/>
      <c r="H4" s="197"/>
      <c r="I4" s="197"/>
      <c r="J4" s="197"/>
      <c r="K4" s="197"/>
      <c r="L4" s="197"/>
    </row>
    <row r="5" spans="1:12" ht="12.75" customHeight="1">
      <c r="A5" s="265"/>
      <c r="B5" s="266"/>
      <c r="C5" s="266"/>
      <c r="D5" s="30"/>
      <c r="E5" s="198"/>
      <c r="F5" s="198"/>
      <c r="G5" s="92"/>
      <c r="H5" s="92"/>
      <c r="I5" s="92"/>
      <c r="J5" s="92"/>
      <c r="K5" s="92"/>
      <c r="L5" s="92"/>
    </row>
    <row r="6" spans="1:12" ht="13.5" customHeight="1">
      <c r="A6" s="22" t="s">
        <v>3</v>
      </c>
    </row>
    <row r="7" spans="1:12" ht="13.5" customHeight="1">
      <c r="A7" s="22" t="s">
        <v>4</v>
      </c>
      <c r="D7" s="73"/>
      <c r="E7" s="277"/>
      <c r="F7" s="83"/>
    </row>
    <row r="8" spans="1:12" s="109" customFormat="1" ht="15.75">
      <c r="A8" s="268"/>
      <c r="D8" s="129" t="s">
        <v>5</v>
      </c>
      <c r="E8" s="278"/>
      <c r="F8" s="129" t="s">
        <v>6</v>
      </c>
      <c r="H8" s="129" t="s">
        <v>7</v>
      </c>
      <c r="I8" s="396"/>
      <c r="J8" s="129" t="s">
        <v>8</v>
      </c>
      <c r="K8" s="124"/>
      <c r="L8" s="129" t="s">
        <v>56</v>
      </c>
    </row>
    <row r="9" spans="1:12" s="109" customFormat="1" ht="15.75">
      <c r="A9" s="76" t="s">
        <v>9</v>
      </c>
      <c r="D9" s="14"/>
      <c r="E9" s="14"/>
    </row>
    <row r="10" spans="1:12" ht="6" customHeight="1">
      <c r="A10" s="198"/>
      <c r="B10" s="198"/>
      <c r="C10" s="198"/>
      <c r="D10" s="38"/>
      <c r="E10" s="38"/>
      <c r="F10" s="198"/>
    </row>
    <row r="11" spans="1:12" ht="15.4" customHeight="1">
      <c r="A11" s="109" t="s">
        <v>10</v>
      </c>
      <c r="B11" s="198"/>
      <c r="C11" s="198"/>
      <c r="D11" s="1"/>
      <c r="E11" s="1"/>
      <c r="F11" s="198"/>
    </row>
    <row r="12" spans="1:12" ht="15.4" customHeight="1">
      <c r="A12" s="198"/>
      <c r="B12" s="198" t="s">
        <v>11</v>
      </c>
      <c r="C12" s="198"/>
      <c r="D12" s="25">
        <v>3265</v>
      </c>
      <c r="E12" s="25"/>
      <c r="F12" s="25">
        <v>2319</v>
      </c>
      <c r="H12" s="25">
        <v>4881</v>
      </c>
      <c r="I12" s="25"/>
      <c r="J12" s="25">
        <v>7087</v>
      </c>
      <c r="K12" s="25"/>
      <c r="L12" s="254">
        <v>6897</v>
      </c>
    </row>
    <row r="13" spans="1:12" ht="15.4" customHeight="1">
      <c r="A13" s="198"/>
      <c r="B13" s="198" t="s">
        <v>12</v>
      </c>
      <c r="C13" s="198"/>
      <c r="D13" s="4">
        <v>8481</v>
      </c>
      <c r="E13" s="4"/>
      <c r="F13" s="4">
        <v>9116</v>
      </c>
      <c r="H13" s="4">
        <v>10102</v>
      </c>
      <c r="I13" s="4"/>
      <c r="J13" s="4">
        <v>12069</v>
      </c>
      <c r="K13" s="125"/>
      <c r="L13" s="253">
        <v>11863</v>
      </c>
    </row>
    <row r="14" spans="1:12" ht="15.4" customHeight="1">
      <c r="A14" s="198"/>
      <c r="B14" s="198" t="s">
        <v>13</v>
      </c>
      <c r="C14" s="198"/>
      <c r="D14" s="4">
        <v>525</v>
      </c>
      <c r="E14" s="4"/>
      <c r="F14" s="4">
        <v>553</v>
      </c>
      <c r="H14" s="4">
        <v>572</v>
      </c>
      <c r="I14" s="4"/>
      <c r="J14" s="4">
        <v>587</v>
      </c>
      <c r="K14" s="125"/>
      <c r="L14" s="253">
        <v>637</v>
      </c>
    </row>
    <row r="15" spans="1:12" ht="15.4" customHeight="1">
      <c r="A15" s="198"/>
      <c r="B15" s="198" t="s">
        <v>14</v>
      </c>
      <c r="C15" s="198"/>
      <c r="D15" s="4">
        <v>1070</v>
      </c>
      <c r="E15" s="4"/>
      <c r="F15" s="125">
        <v>1098</v>
      </c>
      <c r="H15" s="125">
        <v>828</v>
      </c>
      <c r="I15" s="125"/>
      <c r="J15" s="125">
        <v>837</v>
      </c>
      <c r="K15" s="125"/>
      <c r="L15" s="403">
        <v>968</v>
      </c>
    </row>
    <row r="16" spans="1:12" ht="16.149999999999999" customHeight="1">
      <c r="A16" s="198"/>
      <c r="B16" s="198" t="s">
        <v>15</v>
      </c>
      <c r="C16" s="198"/>
      <c r="D16" s="60">
        <f>SUM(D12:D15)</f>
        <v>13341</v>
      </c>
      <c r="E16" s="1"/>
      <c r="F16" s="60">
        <f>SUM(F12:F15)</f>
        <v>13086</v>
      </c>
      <c r="H16" s="60">
        <f>SUM(H12:H15)</f>
        <v>16383</v>
      </c>
      <c r="I16" s="1"/>
      <c r="J16" s="60">
        <f>SUM(J12:J15)</f>
        <v>20580</v>
      </c>
      <c r="K16" s="1"/>
      <c r="L16" s="429">
        <f>SUM(L12:L15)</f>
        <v>20365</v>
      </c>
    </row>
    <row r="17" spans="1:14" ht="12" customHeight="1">
      <c r="A17" s="198"/>
      <c r="B17" s="198"/>
      <c r="C17" s="198"/>
      <c r="D17" s="38"/>
      <c r="E17" s="38"/>
      <c r="F17" s="198"/>
    </row>
    <row r="18" spans="1:14" ht="15.75">
      <c r="A18" s="109" t="s">
        <v>16</v>
      </c>
      <c r="B18" s="198"/>
      <c r="C18" s="198"/>
      <c r="D18" s="40"/>
      <c r="E18" s="40"/>
      <c r="F18" s="198"/>
    </row>
    <row r="19" spans="1:14" ht="15.4" customHeight="1">
      <c r="A19" s="198"/>
      <c r="B19" s="198" t="s">
        <v>17</v>
      </c>
      <c r="C19" s="198"/>
      <c r="D19" s="4">
        <v>20749</v>
      </c>
      <c r="E19" s="4"/>
      <c r="F19" s="18">
        <v>22793</v>
      </c>
      <c r="G19" s="279"/>
      <c r="H19" s="18">
        <v>24518</v>
      </c>
      <c r="I19" s="18"/>
      <c r="J19" s="18">
        <v>26268</v>
      </c>
      <c r="K19" s="18"/>
      <c r="L19" s="253">
        <v>27874</v>
      </c>
    </row>
    <row r="20" spans="1:14" ht="15.4" customHeight="1">
      <c r="A20" s="198"/>
      <c r="B20" s="198" t="s">
        <v>18</v>
      </c>
      <c r="C20" s="198"/>
      <c r="D20" s="1">
        <v>9727</v>
      </c>
      <c r="E20" s="1"/>
      <c r="F20" s="18">
        <v>10409</v>
      </c>
      <c r="G20" s="279"/>
      <c r="H20" s="18">
        <v>11382</v>
      </c>
      <c r="I20" s="18"/>
      <c r="J20" s="18">
        <v>13012</v>
      </c>
      <c r="K20" s="18"/>
      <c r="L20" s="253">
        <v>14930</v>
      </c>
    </row>
    <row r="21" spans="1:14" ht="15.4" customHeight="1">
      <c r="A21" s="198"/>
      <c r="B21" s="198" t="s">
        <v>19</v>
      </c>
      <c r="C21" s="198"/>
      <c r="D21" s="1">
        <v>5794</v>
      </c>
      <c r="E21" s="1"/>
      <c r="F21" s="18">
        <v>6268</v>
      </c>
      <c r="G21" s="279"/>
      <c r="H21" s="18">
        <v>6884</v>
      </c>
      <c r="I21" s="18"/>
      <c r="J21" s="18">
        <v>7486</v>
      </c>
      <c r="K21" s="18"/>
      <c r="L21" s="253">
        <v>8098</v>
      </c>
    </row>
    <row r="22" spans="1:14" ht="15.4" customHeight="1">
      <c r="A22" s="198"/>
      <c r="B22" s="198" t="s">
        <v>20</v>
      </c>
      <c r="C22" s="198"/>
      <c r="D22" s="1">
        <v>7708</v>
      </c>
      <c r="E22" s="1"/>
      <c r="F22" s="18">
        <v>8339</v>
      </c>
      <c r="G22" s="279"/>
      <c r="H22" s="18">
        <v>9101</v>
      </c>
      <c r="I22" s="18"/>
      <c r="J22" s="18">
        <v>9282</v>
      </c>
      <c r="K22" s="18"/>
      <c r="L22" s="253">
        <v>9806</v>
      </c>
    </row>
    <row r="23" spans="1:14" ht="15.4" customHeight="1">
      <c r="A23" s="198"/>
      <c r="B23" s="198" t="s">
        <v>21</v>
      </c>
      <c r="C23" s="198"/>
      <c r="D23" s="69">
        <v>11143</v>
      </c>
      <c r="E23" s="280"/>
      <c r="F23" s="69">
        <v>11702</v>
      </c>
      <c r="G23" s="279"/>
      <c r="H23" s="69">
        <v>13139</v>
      </c>
      <c r="I23" s="127"/>
      <c r="J23" s="69">
        <v>14029</v>
      </c>
      <c r="K23" s="127"/>
      <c r="L23" s="403">
        <v>14567</v>
      </c>
    </row>
    <row r="24" spans="1:14" ht="16.149999999999999" customHeight="1">
      <c r="A24" s="198"/>
      <c r="B24" s="198"/>
      <c r="C24" s="198"/>
      <c r="D24" s="1">
        <f>SUM(D19:D23)</f>
        <v>55121</v>
      </c>
      <c r="E24" s="1"/>
      <c r="F24" s="1">
        <f>SUM(F19:F23)</f>
        <v>59511</v>
      </c>
      <c r="H24" s="1">
        <f>SUM(H19:H23)</f>
        <v>65024</v>
      </c>
      <c r="I24" s="1"/>
      <c r="J24" s="1">
        <f>SUM(J19:J23)</f>
        <v>70077</v>
      </c>
      <c r="K24" s="1"/>
      <c r="L24" s="253">
        <f>SUM(L19:L23)</f>
        <v>75275</v>
      </c>
    </row>
    <row r="25" spans="1:14" ht="5.0999999999999996" customHeight="1">
      <c r="A25" s="198"/>
      <c r="B25" s="198"/>
      <c r="C25" s="198"/>
      <c r="D25" s="38"/>
      <c r="E25" s="38"/>
      <c r="F25" s="198"/>
    </row>
    <row r="26" spans="1:14" ht="15.4" customHeight="1">
      <c r="A26" s="198"/>
      <c r="B26" s="198" t="s">
        <v>22</v>
      </c>
      <c r="C26" s="198"/>
      <c r="D26" s="20">
        <v>26967</v>
      </c>
      <c r="E26" s="40"/>
      <c r="F26" s="20">
        <v>29082</v>
      </c>
      <c r="H26" s="20">
        <v>31416</v>
      </c>
      <c r="I26" s="1"/>
      <c r="J26" s="20">
        <v>34325</v>
      </c>
      <c r="K26" s="1"/>
      <c r="L26" s="403">
        <v>37184</v>
      </c>
    </row>
    <row r="27" spans="1:14" ht="5.0999999999999996" customHeight="1">
      <c r="A27" s="198"/>
      <c r="B27" s="198"/>
      <c r="C27" s="198"/>
      <c r="D27" s="38"/>
      <c r="E27" s="38"/>
      <c r="F27" s="198"/>
    </row>
    <row r="28" spans="1:14" ht="16.149999999999999" customHeight="1">
      <c r="A28" s="198"/>
      <c r="B28" s="198" t="s">
        <v>23</v>
      </c>
      <c r="C28" s="198"/>
      <c r="D28" s="19">
        <f>D24-D26</f>
        <v>28154</v>
      </c>
      <c r="E28" s="39"/>
      <c r="F28" s="19">
        <f>F24-F26</f>
        <v>30429</v>
      </c>
      <c r="H28" s="19">
        <f>H24-H26</f>
        <v>33608</v>
      </c>
      <c r="I28" s="4"/>
      <c r="J28" s="19">
        <f>J24-J26</f>
        <v>35752</v>
      </c>
      <c r="K28" s="4"/>
      <c r="L28" s="403">
        <f>L24-L26</f>
        <v>38091</v>
      </c>
    </row>
    <row r="29" spans="1:14" ht="12" customHeight="1">
      <c r="A29" s="198"/>
      <c r="B29" s="198"/>
      <c r="C29" s="198"/>
      <c r="D29" s="38"/>
      <c r="E29" s="38"/>
      <c r="F29" s="198"/>
    </row>
    <row r="30" spans="1:14" ht="15.75">
      <c r="A30" s="109" t="s">
        <v>24</v>
      </c>
      <c r="B30" s="198"/>
      <c r="C30" s="198"/>
      <c r="D30" s="40"/>
      <c r="E30" s="40"/>
      <c r="F30" s="198"/>
    </row>
    <row r="31" spans="1:14" ht="15.75">
      <c r="A31" s="109"/>
      <c r="B31" s="198" t="s">
        <v>25</v>
      </c>
      <c r="C31" s="198"/>
      <c r="D31" s="253">
        <v>0</v>
      </c>
      <c r="E31" s="253"/>
      <c r="F31" s="253">
        <v>0</v>
      </c>
      <c r="G31" s="253"/>
      <c r="H31" s="253">
        <v>13917</v>
      </c>
      <c r="I31" s="253"/>
      <c r="J31" s="253">
        <v>15383</v>
      </c>
      <c r="L31" s="253">
        <v>16613</v>
      </c>
      <c r="N31" s="351"/>
    </row>
    <row r="32" spans="1:14" ht="15.4" customHeight="1">
      <c r="A32" s="198"/>
      <c r="B32" s="198" t="s">
        <v>26</v>
      </c>
      <c r="C32" s="198"/>
      <c r="D32" s="4">
        <v>6973</v>
      </c>
      <c r="E32" s="4"/>
      <c r="F32" s="125">
        <v>6884</v>
      </c>
      <c r="H32" s="125">
        <v>6372</v>
      </c>
      <c r="I32" s="125"/>
      <c r="J32" s="125">
        <v>6992</v>
      </c>
      <c r="K32" s="125"/>
      <c r="L32" s="253">
        <v>6544</v>
      </c>
    </row>
    <row r="33" spans="1:14" ht="16.5" customHeight="1">
      <c r="A33" s="198"/>
      <c r="B33" s="198" t="s">
        <v>27</v>
      </c>
      <c r="C33" s="198"/>
      <c r="D33" s="20">
        <v>3862</v>
      </c>
      <c r="E33" s="40"/>
      <c r="F33" s="126">
        <v>4004</v>
      </c>
      <c r="H33" s="126">
        <v>3257</v>
      </c>
      <c r="I33" s="125"/>
      <c r="J33" s="126">
        <v>4070</v>
      </c>
      <c r="K33" s="125"/>
      <c r="L33" s="403">
        <v>4381</v>
      </c>
    </row>
    <row r="34" spans="1:14" ht="16.149999999999999" customHeight="1">
      <c r="A34" s="198"/>
      <c r="B34" s="198" t="s">
        <v>28</v>
      </c>
      <c r="C34" s="198"/>
      <c r="D34" s="20">
        <f>SUM(D32:D33)</f>
        <v>10835</v>
      </c>
      <c r="E34" s="40"/>
      <c r="F34" s="20">
        <f>SUM(F32:F33)</f>
        <v>10888</v>
      </c>
      <c r="H34" s="20">
        <f>H32+H33+H31</f>
        <v>23546</v>
      </c>
      <c r="I34" s="1"/>
      <c r="J34" s="20">
        <f>J32+J33+J31</f>
        <v>26445</v>
      </c>
      <c r="K34" s="1"/>
      <c r="L34" s="429">
        <f>L32+L33+L31</f>
        <v>27538</v>
      </c>
      <c r="N34" s="351"/>
    </row>
    <row r="35" spans="1:14" ht="5.0999999999999996" customHeight="1">
      <c r="A35" s="198"/>
      <c r="B35" s="198"/>
      <c r="C35" s="198"/>
      <c r="D35" s="38"/>
      <c r="E35" s="38"/>
      <c r="F35" s="198"/>
    </row>
    <row r="36" spans="1:14" ht="16.149999999999999" customHeight="1" thickBot="1">
      <c r="A36" s="198"/>
      <c r="B36" s="198"/>
      <c r="C36" s="198"/>
      <c r="D36" s="27">
        <f>D16+D28+D34</f>
        <v>52330</v>
      </c>
      <c r="E36" s="25"/>
      <c r="F36" s="27">
        <f>F16+F28+F34</f>
        <v>54403</v>
      </c>
      <c r="H36" s="27">
        <f>H16+H28+H34</f>
        <v>73537</v>
      </c>
      <c r="I36" s="25"/>
      <c r="J36" s="27">
        <f>J16+J28+J34</f>
        <v>82777</v>
      </c>
      <c r="K36" s="25"/>
      <c r="L36" s="430">
        <f>L16+L28+L34</f>
        <v>85994</v>
      </c>
      <c r="N36" s="351"/>
    </row>
    <row r="37" spans="1:14" ht="15.75" thickTop="1">
      <c r="A37" s="198"/>
      <c r="B37" s="198"/>
      <c r="C37" s="198"/>
      <c r="D37" s="4"/>
      <c r="E37" s="4"/>
      <c r="F37" s="198"/>
    </row>
    <row r="38" spans="1:14" ht="17.100000000000001" customHeight="1">
      <c r="A38" s="281" t="s">
        <v>29</v>
      </c>
      <c r="B38" s="198"/>
      <c r="C38" s="198"/>
      <c r="D38" s="1"/>
      <c r="E38" s="1"/>
      <c r="F38" s="198"/>
    </row>
    <row r="39" spans="1:14" ht="12" customHeight="1">
      <c r="A39" s="198"/>
      <c r="B39" s="198"/>
      <c r="C39" s="198"/>
      <c r="D39" s="38"/>
      <c r="E39" s="38"/>
      <c r="F39" s="198"/>
    </row>
    <row r="40" spans="1:14" ht="15.75">
      <c r="A40" s="109" t="s">
        <v>30</v>
      </c>
      <c r="B40" s="198"/>
      <c r="C40" s="198"/>
      <c r="D40" s="1"/>
      <c r="E40" s="1"/>
      <c r="F40" s="198"/>
    </row>
    <row r="41" spans="1:14" ht="15.75" hidden="1">
      <c r="A41" s="109"/>
      <c r="B41" s="198" t="s">
        <v>31</v>
      </c>
      <c r="C41" s="198"/>
      <c r="D41" s="254">
        <v>0</v>
      </c>
      <c r="E41" s="216"/>
      <c r="F41" s="254">
        <v>0</v>
      </c>
      <c r="G41" s="254"/>
      <c r="H41" s="254">
        <v>0</v>
      </c>
      <c r="I41" s="254"/>
      <c r="J41" s="254"/>
      <c r="K41" s="282"/>
      <c r="L41" s="254">
        <v>0</v>
      </c>
    </row>
    <row r="42" spans="1:14" ht="15.4" customHeight="1">
      <c r="A42" s="198"/>
      <c r="B42" s="198" t="s">
        <v>32</v>
      </c>
      <c r="C42" s="198"/>
      <c r="D42" s="254">
        <v>1342</v>
      </c>
      <c r="E42" s="216"/>
      <c r="F42" s="254">
        <v>964</v>
      </c>
      <c r="G42" s="254"/>
      <c r="H42" s="254">
        <v>51</v>
      </c>
      <c r="I42" s="254"/>
      <c r="J42" s="254">
        <v>146</v>
      </c>
      <c r="K42" s="282"/>
      <c r="L42" s="254">
        <v>82</v>
      </c>
    </row>
    <row r="43" spans="1:14" ht="15.4" customHeight="1">
      <c r="A43" s="198"/>
      <c r="B43" s="198" t="s">
        <v>33</v>
      </c>
      <c r="C43" s="198"/>
      <c r="D43" s="1">
        <v>2177</v>
      </c>
      <c r="E43" s="1"/>
      <c r="F43" s="125">
        <v>1741</v>
      </c>
      <c r="H43" s="125">
        <v>1569</v>
      </c>
      <c r="I43" s="125"/>
      <c r="J43" s="125">
        <v>2903</v>
      </c>
      <c r="K43" s="125"/>
      <c r="L43" s="253">
        <v>2531</v>
      </c>
    </row>
    <row r="44" spans="1:14" ht="15.4" customHeight="1">
      <c r="A44" s="198"/>
      <c r="B44" s="198" t="s">
        <v>34</v>
      </c>
      <c r="C44" s="198"/>
      <c r="D44" s="4">
        <v>2977</v>
      </c>
      <c r="E44" s="4"/>
      <c r="F44" s="125">
        <v>3030</v>
      </c>
      <c r="H44" s="125">
        <v>3269</v>
      </c>
      <c r="I44" s="125"/>
      <c r="J44" s="125">
        <v>3841</v>
      </c>
      <c r="K44" s="125"/>
      <c r="L44" s="253">
        <v>4030</v>
      </c>
    </row>
    <row r="45" spans="1:14" ht="15.4" customHeight="1">
      <c r="A45" s="198"/>
      <c r="B45" s="198" t="s">
        <v>35</v>
      </c>
      <c r="C45" s="198"/>
      <c r="D45" s="253">
        <v>0</v>
      </c>
      <c r="E45" s="253"/>
      <c r="F45" s="253">
        <v>0</v>
      </c>
      <c r="G45" s="253"/>
      <c r="H45" s="253">
        <v>1923</v>
      </c>
      <c r="I45" s="253"/>
      <c r="J45" s="253">
        <v>2208</v>
      </c>
      <c r="K45" s="125"/>
      <c r="L45" s="253">
        <v>2443</v>
      </c>
      <c r="N45" s="351"/>
    </row>
    <row r="46" spans="1:14" ht="15.4" customHeight="1">
      <c r="A46" s="198"/>
      <c r="B46" s="198" t="s">
        <v>36</v>
      </c>
      <c r="C46" s="198"/>
      <c r="D46" s="20">
        <v>3131</v>
      </c>
      <c r="E46" s="40"/>
      <c r="F46" s="20">
        <v>3278</v>
      </c>
      <c r="H46" s="20">
        <v>3532</v>
      </c>
      <c r="I46" s="1"/>
      <c r="J46" s="20">
        <v>4562</v>
      </c>
      <c r="K46" s="1"/>
      <c r="L46" s="403">
        <v>5188</v>
      </c>
    </row>
    <row r="47" spans="1:14" ht="16.149999999999999" customHeight="1">
      <c r="A47" s="198"/>
      <c r="B47" s="198" t="s">
        <v>37</v>
      </c>
      <c r="C47" s="198"/>
      <c r="D47" s="20">
        <f>SUM(D41:D46)</f>
        <v>9627</v>
      </c>
      <c r="E47" s="40"/>
      <c r="F47" s="20">
        <f>SUM(F41:F46)</f>
        <v>9013</v>
      </c>
      <c r="H47" s="20">
        <f>SUM(H41:H46)</f>
        <v>10344</v>
      </c>
      <c r="I47" s="1"/>
      <c r="J47" s="20">
        <f>SUM(J41:J46)</f>
        <v>13660</v>
      </c>
      <c r="K47" s="1"/>
      <c r="L47" s="429">
        <f>SUM(L41:L46)</f>
        <v>14274</v>
      </c>
      <c r="N47" s="351"/>
    </row>
    <row r="48" spans="1:14" ht="12" customHeight="1">
      <c r="A48" s="198"/>
      <c r="B48" s="198"/>
      <c r="C48" s="198"/>
      <c r="D48" s="38"/>
      <c r="E48" s="38"/>
      <c r="F48" s="198"/>
    </row>
    <row r="49" spans="1:14" ht="17.100000000000001" customHeight="1">
      <c r="A49" s="109" t="s">
        <v>38</v>
      </c>
      <c r="B49" s="198"/>
      <c r="C49" s="198"/>
      <c r="D49" s="20">
        <v>15243</v>
      </c>
      <c r="E49" s="40"/>
      <c r="F49" s="20">
        <v>16617</v>
      </c>
      <c r="H49" s="20">
        <v>21952</v>
      </c>
      <c r="I49" s="1"/>
      <c r="J49" s="20">
        <v>20733</v>
      </c>
      <c r="K49" s="1"/>
      <c r="L49" s="403">
        <v>20182</v>
      </c>
    </row>
    <row r="50" spans="1:14" ht="12" customHeight="1">
      <c r="A50" s="198"/>
      <c r="B50" s="198"/>
      <c r="C50" s="198"/>
      <c r="D50" s="38"/>
      <c r="E50" s="38"/>
      <c r="F50" s="198"/>
      <c r="L50" s="253"/>
    </row>
    <row r="51" spans="1:14" ht="16.5" customHeight="1">
      <c r="A51" s="109" t="s">
        <v>39</v>
      </c>
      <c r="B51" s="198"/>
      <c r="C51" s="198"/>
      <c r="D51" s="38"/>
      <c r="E51" s="38"/>
      <c r="F51" s="198"/>
      <c r="L51" s="253"/>
    </row>
    <row r="52" spans="1:14" ht="3" hidden="1" customHeight="1">
      <c r="A52" s="109"/>
      <c r="B52" s="198" t="s">
        <v>31</v>
      </c>
      <c r="C52" s="198"/>
      <c r="D52" s="253">
        <v>0</v>
      </c>
      <c r="E52" s="38"/>
      <c r="F52" s="253">
        <v>0</v>
      </c>
      <c r="H52" s="253">
        <v>0</v>
      </c>
      <c r="I52" s="253"/>
      <c r="J52" s="253">
        <v>0</v>
      </c>
      <c r="L52" s="253">
        <v>0</v>
      </c>
    </row>
    <row r="53" spans="1:14" ht="15.4" customHeight="1">
      <c r="A53" s="198"/>
      <c r="B53" s="198" t="s">
        <v>40</v>
      </c>
      <c r="C53" s="198"/>
      <c r="D53" s="4">
        <v>2867</v>
      </c>
      <c r="E53" s="4"/>
      <c r="F53" s="125">
        <v>2821</v>
      </c>
      <c r="H53" s="125">
        <v>3162</v>
      </c>
      <c r="I53" s="125"/>
      <c r="J53" s="125">
        <v>3927</v>
      </c>
      <c r="K53" s="125"/>
      <c r="L53" s="253">
        <v>4093</v>
      </c>
      <c r="N53" s="125"/>
    </row>
    <row r="54" spans="1:14" ht="15.4" customHeight="1">
      <c r="A54" s="198"/>
      <c r="B54" s="198" t="s">
        <v>41</v>
      </c>
      <c r="C54" s="198"/>
      <c r="D54" s="5">
        <v>2187</v>
      </c>
      <c r="E54" s="5"/>
      <c r="F54" s="125">
        <v>5095</v>
      </c>
      <c r="H54" s="125">
        <v>5019</v>
      </c>
      <c r="I54" s="125"/>
      <c r="J54" s="125">
        <v>3501</v>
      </c>
      <c r="K54" s="125"/>
      <c r="L54" s="253">
        <v>4448</v>
      </c>
      <c r="N54" s="125"/>
    </row>
    <row r="55" spans="1:14" ht="15.4" customHeight="1">
      <c r="A55" s="198"/>
      <c r="B55" s="198" t="s">
        <v>42</v>
      </c>
      <c r="C55" s="198"/>
      <c r="D55" s="5">
        <v>1784</v>
      </c>
      <c r="E55" s="5"/>
      <c r="F55" s="125">
        <v>1899</v>
      </c>
      <c r="H55" s="125">
        <v>2104</v>
      </c>
      <c r="I55" s="125"/>
      <c r="J55" s="125">
        <v>2430</v>
      </c>
      <c r="K55" s="125"/>
      <c r="L55" s="253">
        <v>2889</v>
      </c>
    </row>
    <row r="56" spans="1:14" ht="15.4" customHeight="1">
      <c r="A56" s="198"/>
      <c r="B56" s="42" t="s">
        <v>35</v>
      </c>
      <c r="C56" s="42"/>
      <c r="D56" s="253">
        <v>0</v>
      </c>
      <c r="E56" s="253"/>
      <c r="F56" s="253">
        <v>0</v>
      </c>
      <c r="G56" s="253"/>
      <c r="H56" s="253">
        <v>12195</v>
      </c>
      <c r="I56" s="253"/>
      <c r="J56" s="253">
        <v>13375</v>
      </c>
      <c r="K56" s="125"/>
      <c r="L56" s="253">
        <v>14487</v>
      </c>
    </row>
    <row r="57" spans="1:14" ht="15.4" customHeight="1">
      <c r="A57" s="198"/>
      <c r="B57" s="42" t="s">
        <v>43</v>
      </c>
      <c r="C57" s="42"/>
      <c r="D57" s="5">
        <v>551</v>
      </c>
      <c r="E57" s="5"/>
      <c r="F57" s="125">
        <v>531</v>
      </c>
      <c r="H57" s="253">
        <v>0</v>
      </c>
      <c r="I57" s="253"/>
      <c r="J57" s="253">
        <v>0</v>
      </c>
      <c r="K57" s="125"/>
      <c r="L57" s="253">
        <v>0</v>
      </c>
    </row>
    <row r="58" spans="1:14">
      <c r="A58" s="198"/>
      <c r="B58" s="42" t="s">
        <v>44</v>
      </c>
      <c r="C58" s="42"/>
      <c r="D58" s="61">
        <v>655</v>
      </c>
      <c r="E58" s="283"/>
      <c r="F58" s="61">
        <v>670</v>
      </c>
      <c r="G58" s="284"/>
      <c r="H58" s="61">
        <v>466</v>
      </c>
      <c r="I58" s="5"/>
      <c r="J58" s="61">
        <v>983</v>
      </c>
      <c r="K58" s="5"/>
      <c r="L58" s="403">
        <v>682</v>
      </c>
    </row>
    <row r="59" spans="1:14" ht="16.149999999999999" customHeight="1">
      <c r="A59" s="198"/>
      <c r="B59" s="42" t="s">
        <v>45</v>
      </c>
      <c r="C59" s="42"/>
      <c r="D59" s="61">
        <f>SUM(D52:D58)</f>
        <v>8044</v>
      </c>
      <c r="E59" s="283"/>
      <c r="F59" s="61">
        <f>SUM(F52:F58)</f>
        <v>11016</v>
      </c>
      <c r="G59" s="284"/>
      <c r="H59" s="61">
        <f>SUM(H52:H58)</f>
        <v>22946</v>
      </c>
      <c r="I59" s="5"/>
      <c r="J59" s="61">
        <f>SUM(J52:J58)</f>
        <v>24216</v>
      </c>
      <c r="K59" s="5"/>
      <c r="L59" s="429">
        <f>SUM(L52:L58)</f>
        <v>26599</v>
      </c>
      <c r="N59" s="125"/>
    </row>
    <row r="60" spans="1:14" ht="12" customHeight="1">
      <c r="A60" s="198"/>
      <c r="B60" s="198"/>
      <c r="C60" s="198"/>
      <c r="D60" s="38"/>
      <c r="E60" s="38"/>
      <c r="F60" s="198"/>
    </row>
    <row r="61" spans="1:14" ht="17.100000000000001" customHeight="1">
      <c r="A61" s="109" t="s">
        <v>46</v>
      </c>
      <c r="B61" s="198"/>
      <c r="C61" s="198"/>
      <c r="D61" s="38"/>
      <c r="E61" s="38"/>
      <c r="F61" s="198"/>
    </row>
    <row r="62" spans="1:14" ht="12" customHeight="1">
      <c r="A62" s="198"/>
      <c r="B62" s="198"/>
      <c r="C62" s="198"/>
      <c r="D62" s="38"/>
      <c r="E62" s="38"/>
      <c r="F62" s="198"/>
    </row>
    <row r="63" spans="1:14" ht="17.100000000000001" customHeight="1">
      <c r="A63" s="109" t="s">
        <v>47</v>
      </c>
      <c r="B63" s="198"/>
      <c r="C63" s="198"/>
      <c r="D63" s="5"/>
      <c r="E63" s="5"/>
      <c r="F63" s="198"/>
    </row>
    <row r="64" spans="1:14" ht="15.4" customHeight="1">
      <c r="A64" s="198"/>
      <c r="B64" s="198" t="s">
        <v>48</v>
      </c>
      <c r="C64" s="198"/>
      <c r="D64" s="5">
        <v>32</v>
      </c>
      <c r="E64" s="5"/>
      <c r="F64" s="125">
        <v>32</v>
      </c>
      <c r="H64" s="125">
        <v>32</v>
      </c>
      <c r="I64" s="125"/>
      <c r="J64" s="125">
        <v>32</v>
      </c>
      <c r="K64" s="125"/>
      <c r="L64" s="253">
        <v>32</v>
      </c>
    </row>
    <row r="65" spans="1:14" ht="15.4" customHeight="1">
      <c r="A65" s="198"/>
      <c r="B65" s="198" t="s">
        <v>49</v>
      </c>
      <c r="C65" s="198"/>
      <c r="D65" s="5">
        <v>3117</v>
      </c>
      <c r="E65" s="5"/>
      <c r="F65" s="125">
        <v>3231</v>
      </c>
      <c r="H65" s="125">
        <v>3356</v>
      </c>
      <c r="I65" s="125"/>
      <c r="J65" s="125">
        <v>3481</v>
      </c>
      <c r="K65" s="125"/>
      <c r="L65" s="253">
        <v>3712</v>
      </c>
    </row>
    <row r="66" spans="1:14" ht="15.4" customHeight="1">
      <c r="A66" s="198"/>
      <c r="B66" s="198" t="s">
        <v>50</v>
      </c>
      <c r="C66" s="198"/>
      <c r="D66" s="5">
        <v>24823</v>
      </c>
      <c r="E66" s="5"/>
      <c r="F66" s="125">
        <v>24648</v>
      </c>
      <c r="G66" s="284"/>
      <c r="H66" s="125">
        <v>25216</v>
      </c>
      <c r="I66" s="125"/>
      <c r="J66" s="125">
        <v>29817</v>
      </c>
      <c r="K66" s="125"/>
      <c r="L66" s="253">
        <v>32782</v>
      </c>
      <c r="N66" s="125"/>
    </row>
    <row r="67" spans="1:14" ht="15.4" customHeight="1">
      <c r="A67" s="198"/>
      <c r="B67" s="198" t="s">
        <v>355</v>
      </c>
      <c r="C67" s="198"/>
      <c r="D67" s="70">
        <v>-578</v>
      </c>
      <c r="E67" s="285"/>
      <c r="F67" s="125">
        <v>-865</v>
      </c>
      <c r="G67" s="286"/>
      <c r="H67" s="125">
        <v>-1147</v>
      </c>
      <c r="I67" s="125"/>
      <c r="J67" s="125">
        <v>-732</v>
      </c>
      <c r="K67" s="125"/>
      <c r="L67" s="253">
        <v>-1103</v>
      </c>
    </row>
    <row r="68" spans="1:14" ht="15.4" customHeight="1">
      <c r="A68" s="198"/>
      <c r="B68" s="198" t="s">
        <v>51</v>
      </c>
      <c r="C68" s="198"/>
      <c r="D68" s="62">
        <v>-7978</v>
      </c>
      <c r="E68" s="285"/>
      <c r="F68" s="126">
        <v>-9289</v>
      </c>
      <c r="G68" s="286"/>
      <c r="H68" s="126">
        <v>-9162</v>
      </c>
      <c r="I68" s="125"/>
      <c r="J68" s="126">
        <v>-8430</v>
      </c>
      <c r="K68" s="125"/>
      <c r="L68" s="403">
        <v>-10484</v>
      </c>
    </row>
    <row r="69" spans="1:14" ht="16.149999999999999" customHeight="1">
      <c r="A69" s="198"/>
      <c r="B69" s="198" t="s">
        <v>52</v>
      </c>
      <c r="C69" s="198"/>
      <c r="D69" s="61">
        <f>SUM(D64:D68)</f>
        <v>19416</v>
      </c>
      <c r="E69" s="283"/>
      <c r="F69" s="61">
        <f>SUM(F64:F68)</f>
        <v>17757</v>
      </c>
      <c r="H69" s="61">
        <f>SUM(H64:H68)</f>
        <v>18295</v>
      </c>
      <c r="I69" s="5"/>
      <c r="J69" s="61">
        <f>SUM(J64:J68)</f>
        <v>24168</v>
      </c>
      <c r="K69" s="5"/>
      <c r="L69" s="429">
        <f>SUM(L64:L68)</f>
        <v>24939</v>
      </c>
      <c r="N69" s="125"/>
    </row>
    <row r="70" spans="1:14" ht="14.65" customHeight="1">
      <c r="A70" s="198"/>
      <c r="B70" s="198"/>
      <c r="C70" s="198"/>
      <c r="D70" s="38"/>
      <c r="E70" s="38"/>
      <c r="F70" s="198"/>
    </row>
    <row r="71" spans="1:14" s="12" customFormat="1" ht="16.149999999999999" customHeight="1" thickBot="1">
      <c r="A71" s="11"/>
      <c r="B71" s="33"/>
      <c r="C71" s="33"/>
      <c r="D71" s="27">
        <f>D47+D49+D59+D69</f>
        <v>52330</v>
      </c>
      <c r="E71" s="25"/>
      <c r="F71" s="27">
        <f>F47+F49+F59+F69</f>
        <v>54403</v>
      </c>
      <c r="G71" s="14"/>
      <c r="H71" s="27">
        <f>H47+H49+H59+H69</f>
        <v>73537</v>
      </c>
      <c r="I71" s="25"/>
      <c r="J71" s="27">
        <f>J47+J49+J59+J69</f>
        <v>82777</v>
      </c>
      <c r="K71" s="25"/>
      <c r="L71" s="430">
        <f>L47+L49+L59+L69</f>
        <v>85994</v>
      </c>
      <c r="N71" s="351"/>
    </row>
    <row r="72" spans="1:14" s="12" customFormat="1" ht="13.5" thickTop="1">
      <c r="A72" s="418"/>
      <c r="B72" s="418"/>
      <c r="C72" s="418"/>
      <c r="D72" s="418"/>
      <c r="E72" s="418"/>
      <c r="F72" s="418"/>
      <c r="G72" s="418"/>
      <c r="H72" s="418"/>
      <c r="I72" s="418"/>
      <c r="J72" s="418"/>
      <c r="K72" s="418"/>
      <c r="L72" s="418"/>
    </row>
    <row r="73" spans="1:14" s="12" customFormat="1" ht="15.75" customHeight="1">
      <c r="A73" s="312" t="s">
        <v>160</v>
      </c>
      <c r="B73" s="22"/>
      <c r="C73" s="22"/>
      <c r="D73" s="94"/>
      <c r="E73" s="22"/>
      <c r="F73" s="22"/>
      <c r="G73" s="22"/>
      <c r="H73" s="94"/>
      <c r="I73" s="94"/>
      <c r="J73" s="94"/>
      <c r="K73" s="94"/>
      <c r="L73" s="94"/>
    </row>
    <row r="74" spans="1:14" s="12" customFormat="1" ht="12.75">
      <c r="A74" s="276"/>
      <c r="B74" s="22"/>
      <c r="C74" s="22"/>
      <c r="D74" s="94"/>
      <c r="E74" s="22"/>
      <c r="F74" s="22"/>
      <c r="G74" s="22"/>
      <c r="H74" s="94"/>
      <c r="I74" s="94"/>
      <c r="J74" s="94"/>
      <c r="K74" s="94"/>
      <c r="L74" s="94"/>
    </row>
    <row r="75" spans="1:14" ht="15.75" customHeight="1">
      <c r="A75" s="287"/>
      <c r="B75" s="451"/>
      <c r="C75" s="451"/>
      <c r="D75" s="451"/>
      <c r="E75" s="451"/>
    </row>
  </sheetData>
  <mergeCells count="1">
    <mergeCell ref="B75:E75"/>
  </mergeCells>
  <phoneticPr fontId="2" type="noConversion"/>
  <printOptions horizontalCentered="1"/>
  <pageMargins left="0.75" right="0.75" top="0.5" bottom="0.5" header="0.5" footer="0.25"/>
  <pageSetup scale="68" firstPageNumber="2" orientation="portrait" r:id="rId1"/>
  <headerFooter scaleWithDoc="0" alignWithMargins="0">
    <oddFooter>&amp;R&amp;"Arial,Regular"&amp;10Q4 FY22 Stat Book / 2</oddFooter>
  </headerFooter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U62"/>
  <sheetViews>
    <sheetView view="pageBreakPreview" zoomScale="80" zoomScaleNormal="130" zoomScaleSheetLayoutView="80" workbookViewId="0">
      <selection sqref="A1:M1"/>
    </sheetView>
  </sheetViews>
  <sheetFormatPr defaultColWidth="10.625" defaultRowHeight="15"/>
  <cols>
    <col min="1" max="1" width="2.625" style="14" customWidth="1"/>
    <col min="2" max="2" width="40.625" style="14" customWidth="1"/>
    <col min="3" max="4" width="14.125" style="22" customWidth="1"/>
    <col min="5" max="5" width="8.625" style="22" customWidth="1"/>
    <col min="6" max="6" width="0.75" style="100" customWidth="1"/>
    <col min="7" max="7" width="8.625" style="100" bestFit="1" customWidth="1"/>
    <col min="8" max="8" width="0.75" style="100" customWidth="1"/>
    <col min="9" max="9" width="8.625" style="198" customWidth="1"/>
    <col min="10" max="10" width="0.75" style="198" customWidth="1"/>
    <col min="11" max="11" width="9.5" style="198" bestFit="1" customWidth="1"/>
    <col min="12" max="12" width="0.75" style="198" customWidth="1"/>
    <col min="13" max="13" width="9.5" style="198" bestFit="1" customWidth="1"/>
    <col min="14" max="16384" width="10.625" style="198"/>
  </cols>
  <sheetData>
    <row r="1" spans="1:13" s="378" customFormat="1" ht="25.5" customHeight="1">
      <c r="A1" s="452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13" s="378" customFormat="1" ht="24.75" customHeight="1">
      <c r="A2" s="452" t="s">
        <v>53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</row>
    <row r="3" spans="1:13" s="378" customFormat="1" ht="24.75" customHeight="1">
      <c r="A3" s="452" t="s">
        <v>2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</row>
    <row r="4" spans="1:13" ht="24" customHeight="1">
      <c r="A4" s="265"/>
      <c r="B4" s="266"/>
      <c r="C4" s="30"/>
      <c r="D4" s="30"/>
      <c r="E4" s="30"/>
      <c r="F4" s="98"/>
      <c r="G4" s="98"/>
      <c r="H4" s="98"/>
      <c r="J4" s="197"/>
      <c r="L4" s="197"/>
    </row>
    <row r="5" spans="1:13" ht="12.75" customHeight="1">
      <c r="A5" s="265"/>
      <c r="B5" s="266"/>
      <c r="C5" s="30"/>
      <c r="D5" s="30"/>
      <c r="E5" s="30"/>
      <c r="F5" s="198"/>
      <c r="G5" s="198"/>
      <c r="H5" s="198"/>
    </row>
    <row r="6" spans="1:13" ht="15.75">
      <c r="A6" s="22" t="s">
        <v>54</v>
      </c>
      <c r="F6" s="99"/>
      <c r="G6" s="99"/>
      <c r="H6" s="99"/>
    </row>
    <row r="7" spans="1:13" ht="15.75">
      <c r="A7" s="22" t="s">
        <v>55</v>
      </c>
      <c r="C7" s="73"/>
      <c r="D7" s="73"/>
      <c r="E7" s="73"/>
      <c r="F7" s="267"/>
      <c r="G7" s="267"/>
      <c r="H7" s="93"/>
      <c r="M7" s="397"/>
    </row>
    <row r="8" spans="1:13" s="109" customFormat="1" ht="15.75">
      <c r="A8" s="268"/>
      <c r="C8" s="269"/>
      <c r="D8" s="269"/>
      <c r="E8" s="71" t="s">
        <v>5</v>
      </c>
      <c r="F8" s="93"/>
      <c r="G8" s="71" t="s">
        <v>6</v>
      </c>
      <c r="H8"/>
      <c r="I8" s="37" t="s">
        <v>7</v>
      </c>
      <c r="K8" s="37" t="s">
        <v>8</v>
      </c>
      <c r="M8" s="37" t="s">
        <v>56</v>
      </c>
    </row>
    <row r="9" spans="1:13" ht="17.100000000000001" customHeight="1">
      <c r="A9" s="109" t="s">
        <v>57</v>
      </c>
      <c r="B9" s="198"/>
      <c r="C9" s="1"/>
      <c r="D9" s="1"/>
      <c r="E9" s="1"/>
      <c r="F9" s="1"/>
      <c r="G9" s="198"/>
      <c r="H9"/>
    </row>
    <row r="10" spans="1:13" ht="15.4" customHeight="1">
      <c r="A10" s="198"/>
      <c r="B10" s="198" t="s">
        <v>58</v>
      </c>
      <c r="C10" s="270"/>
      <c r="D10" s="270"/>
      <c r="E10" s="25">
        <v>4572</v>
      </c>
      <c r="F10" s="25"/>
      <c r="G10" s="25">
        <v>540</v>
      </c>
      <c r="H10"/>
      <c r="I10" s="25">
        <v>1286</v>
      </c>
      <c r="K10" s="25">
        <v>5231</v>
      </c>
      <c r="M10" s="25">
        <v>3826</v>
      </c>
    </row>
    <row r="11" spans="1:13" ht="15.4" customHeight="1">
      <c r="A11" s="198"/>
      <c r="B11" s="198" t="s">
        <v>59</v>
      </c>
      <c r="C11" s="1"/>
      <c r="D11" s="1"/>
      <c r="E11" s="1"/>
      <c r="F11" s="1"/>
      <c r="G11" s="198"/>
      <c r="H11"/>
    </row>
    <row r="12" spans="1:13" ht="15.4" customHeight="1">
      <c r="A12" s="198"/>
      <c r="B12" s="198" t="s">
        <v>60</v>
      </c>
      <c r="C12" s="1"/>
      <c r="D12" s="1"/>
      <c r="E12" s="1"/>
      <c r="F12" s="1"/>
      <c r="G12" s="198"/>
      <c r="H12"/>
    </row>
    <row r="13" spans="1:13" ht="15.4" customHeight="1">
      <c r="A13" s="198"/>
      <c r="B13" s="198" t="s">
        <v>61</v>
      </c>
      <c r="C13" s="1"/>
      <c r="D13" s="1"/>
      <c r="E13" s="1">
        <v>3095</v>
      </c>
      <c r="F13" s="1"/>
      <c r="G13" s="125">
        <v>3353</v>
      </c>
      <c r="H13"/>
      <c r="I13" s="125">
        <v>3615</v>
      </c>
      <c r="K13" s="125">
        <v>3793</v>
      </c>
      <c r="M13" s="125">
        <v>3970</v>
      </c>
    </row>
    <row r="14" spans="1:13" ht="18" customHeight="1">
      <c r="A14" s="198"/>
      <c r="B14" s="198" t="s">
        <v>62</v>
      </c>
      <c r="C14" s="1"/>
      <c r="D14" s="1"/>
      <c r="E14" s="1">
        <v>246</v>
      </c>
      <c r="F14" s="1"/>
      <c r="G14" s="125">
        <v>295</v>
      </c>
      <c r="H14"/>
      <c r="I14" s="125">
        <v>442</v>
      </c>
      <c r="K14" s="4">
        <v>577</v>
      </c>
      <c r="M14" s="253">
        <v>403</v>
      </c>
    </row>
    <row r="15" spans="1:13" ht="15.4" customHeight="1">
      <c r="A15" s="198"/>
      <c r="B15" s="198" t="s">
        <v>63</v>
      </c>
      <c r="C15" s="1"/>
      <c r="D15" s="1"/>
      <c r="E15" s="1">
        <v>-231</v>
      </c>
      <c r="F15" s="1"/>
      <c r="G15" s="125">
        <v>-233</v>
      </c>
      <c r="H15"/>
      <c r="I15" s="125">
        <v>2449</v>
      </c>
      <c r="K15" s="4">
        <v>2887</v>
      </c>
      <c r="M15" s="253">
        <v>2931</v>
      </c>
    </row>
    <row r="16" spans="1:13" ht="15.4" customHeight="1">
      <c r="A16" s="198"/>
      <c r="B16" s="198" t="s">
        <v>64</v>
      </c>
      <c r="C16" s="1"/>
      <c r="D16" s="1"/>
      <c r="E16" s="4">
        <v>167</v>
      </c>
      <c r="F16" s="4"/>
      <c r="G16" s="125">
        <v>174</v>
      </c>
      <c r="H16"/>
      <c r="I16" s="125">
        <v>168</v>
      </c>
      <c r="K16" s="4">
        <v>200</v>
      </c>
      <c r="M16" s="253">
        <v>190</v>
      </c>
    </row>
    <row r="17" spans="1:21" ht="15.4" customHeight="1">
      <c r="A17" s="198"/>
      <c r="B17" s="198" t="s">
        <v>65</v>
      </c>
      <c r="C17" s="1"/>
      <c r="D17" s="1"/>
      <c r="E17" s="4">
        <v>-10</v>
      </c>
      <c r="F17" s="4"/>
      <c r="G17" s="4">
        <v>3882</v>
      </c>
      <c r="H17"/>
      <c r="I17" s="4">
        <v>794</v>
      </c>
      <c r="K17" s="4">
        <v>-1176</v>
      </c>
      <c r="M17" s="253">
        <v>1578</v>
      </c>
      <c r="O17" s="253"/>
      <c r="P17" s="253"/>
      <c r="Q17" s="253"/>
      <c r="R17"/>
      <c r="S17" s="4"/>
      <c r="U17" s="253"/>
    </row>
    <row r="18" spans="1:21" ht="15.4" customHeight="1">
      <c r="A18" s="198"/>
      <c r="B18" s="198" t="s">
        <v>66</v>
      </c>
      <c r="C18" s="1"/>
      <c r="D18" s="1"/>
      <c r="E18" s="253">
        <v>0</v>
      </c>
      <c r="F18" s="4"/>
      <c r="G18" s="253">
        <v>0</v>
      </c>
      <c r="H18"/>
      <c r="I18" s="253">
        <v>0</v>
      </c>
      <c r="K18" s="253">
        <v>393</v>
      </c>
      <c r="M18" s="253">
        <v>0</v>
      </c>
      <c r="O18" s="253"/>
      <c r="P18" s="253"/>
      <c r="Q18" s="253"/>
      <c r="R18"/>
      <c r="S18" s="4"/>
      <c r="U18" s="253"/>
    </row>
    <row r="19" spans="1:21" ht="15.4" customHeight="1">
      <c r="A19" s="198"/>
      <c r="B19" s="198" t="s">
        <v>67</v>
      </c>
      <c r="C19" s="1"/>
      <c r="D19" s="1"/>
      <c r="E19" s="253">
        <v>-85</v>
      </c>
      <c r="F19" s="4"/>
      <c r="G19" s="253">
        <v>-8</v>
      </c>
      <c r="H19"/>
      <c r="I19" s="253">
        <v>0</v>
      </c>
      <c r="K19" s="253">
        <v>0</v>
      </c>
      <c r="M19" s="253">
        <v>0</v>
      </c>
    </row>
    <row r="20" spans="1:21" ht="15.4" customHeight="1">
      <c r="A20" s="198"/>
      <c r="B20" s="198" t="s">
        <v>68</v>
      </c>
      <c r="C20" s="1"/>
      <c r="D20" s="1"/>
      <c r="E20" s="253">
        <v>0</v>
      </c>
      <c r="F20" s="253"/>
      <c r="G20" s="253">
        <v>101</v>
      </c>
      <c r="H20" s="253"/>
      <c r="I20" s="253">
        <v>0</v>
      </c>
      <c r="K20" s="253">
        <v>102</v>
      </c>
      <c r="M20" s="253">
        <v>53</v>
      </c>
    </row>
    <row r="21" spans="1:21" ht="16.5" customHeight="1">
      <c r="A21" s="198"/>
      <c r="B21" s="198" t="s">
        <v>69</v>
      </c>
      <c r="C21" s="1"/>
      <c r="D21" s="1"/>
      <c r="E21" s="253">
        <v>380</v>
      </c>
      <c r="F21" s="253"/>
      <c r="G21" s="253">
        <v>0</v>
      </c>
      <c r="H21"/>
      <c r="I21" s="4">
        <v>435</v>
      </c>
      <c r="K21" s="253">
        <v>0</v>
      </c>
      <c r="M21" s="253">
        <v>0</v>
      </c>
    </row>
    <row r="22" spans="1:21" ht="15.4" customHeight="1">
      <c r="A22" s="198"/>
      <c r="B22" s="198" t="s">
        <v>70</v>
      </c>
      <c r="C22" s="1"/>
      <c r="D22" s="1"/>
      <c r="E22" s="1"/>
      <c r="F22" s="1"/>
      <c r="G22" s="198"/>
      <c r="H22"/>
    </row>
    <row r="23" spans="1:21" ht="15.4" customHeight="1">
      <c r="A23" s="198"/>
      <c r="B23" s="198" t="s">
        <v>71</v>
      </c>
      <c r="C23" s="1"/>
      <c r="D23" s="1"/>
      <c r="E23" s="1"/>
      <c r="F23" s="1"/>
      <c r="G23" s="198"/>
      <c r="H23"/>
      <c r="K23" s="253"/>
      <c r="M23" s="253"/>
    </row>
    <row r="24" spans="1:21" ht="15.4" customHeight="1">
      <c r="A24" s="198"/>
      <c r="B24" s="198" t="s">
        <v>72</v>
      </c>
      <c r="C24" s="1"/>
      <c r="D24" s="1"/>
      <c r="E24" s="1">
        <v>-1049</v>
      </c>
      <c r="F24" s="1"/>
      <c r="G24" s="125">
        <v>-873</v>
      </c>
      <c r="H24"/>
      <c r="I24" s="125">
        <v>-1331</v>
      </c>
      <c r="K24" s="4">
        <v>-1389</v>
      </c>
      <c r="M24" s="253">
        <v>-310</v>
      </c>
    </row>
    <row r="25" spans="1:21" ht="15.4" customHeight="1">
      <c r="A25" s="198"/>
      <c r="B25" s="198" t="s">
        <v>73</v>
      </c>
      <c r="C25" s="1"/>
      <c r="D25" s="1"/>
      <c r="E25" s="4">
        <v>-135</v>
      </c>
      <c r="F25" s="4"/>
      <c r="G25" s="125">
        <v>-25</v>
      </c>
      <c r="H25"/>
      <c r="I25" s="125">
        <v>-59</v>
      </c>
      <c r="K25" s="4">
        <v>-40</v>
      </c>
      <c r="M25" s="253">
        <v>-158</v>
      </c>
    </row>
    <row r="26" spans="1:21" ht="15.4" customHeight="1">
      <c r="A26" s="198"/>
      <c r="B26" s="198" t="s">
        <v>74</v>
      </c>
      <c r="C26" s="1"/>
      <c r="D26" s="1"/>
      <c r="E26" s="198"/>
      <c r="F26" s="198"/>
      <c r="G26" s="198"/>
      <c r="H26"/>
    </row>
    <row r="27" spans="1:21" ht="15.4" customHeight="1">
      <c r="A27" s="198"/>
      <c r="B27" s="198" t="s">
        <v>75</v>
      </c>
      <c r="C27" s="1"/>
      <c r="D27" s="1"/>
      <c r="E27" s="4">
        <v>-2345</v>
      </c>
      <c r="F27" s="4"/>
      <c r="G27" s="4">
        <v>-909</v>
      </c>
      <c r="H27"/>
      <c r="I27" s="4">
        <v>-908</v>
      </c>
      <c r="K27" s="253">
        <v>-317</v>
      </c>
      <c r="M27" s="253">
        <v>-697</v>
      </c>
    </row>
    <row r="28" spans="1:21" ht="15.4" customHeight="1">
      <c r="A28" s="198"/>
      <c r="B28" s="198" t="s">
        <v>76</v>
      </c>
      <c r="C28" s="1"/>
      <c r="D28" s="1"/>
      <c r="E28" s="1">
        <v>141</v>
      </c>
      <c r="F28" s="1"/>
      <c r="G28" s="125">
        <v>-571</v>
      </c>
      <c r="H28"/>
      <c r="I28" s="125">
        <v>-1787</v>
      </c>
      <c r="K28" s="4">
        <v>71</v>
      </c>
      <c r="M28" s="253">
        <v>-1861</v>
      </c>
    </row>
    <row r="29" spans="1:21" ht="15.4" customHeight="1">
      <c r="A29" s="198"/>
      <c r="B29" s="198" t="s">
        <v>77</v>
      </c>
      <c r="C29" s="1"/>
      <c r="D29" s="1"/>
      <c r="E29" s="82">
        <v>-72</v>
      </c>
      <c r="F29" s="271"/>
      <c r="G29" s="82">
        <v>-113</v>
      </c>
      <c r="H29"/>
      <c r="I29" s="82">
        <v>-7</v>
      </c>
      <c r="K29" s="82">
        <v>-197</v>
      </c>
      <c r="M29" s="403">
        <v>-93</v>
      </c>
    </row>
    <row r="30" spans="1:21" ht="5.0999999999999996" customHeight="1">
      <c r="A30" s="198"/>
      <c r="B30" s="198"/>
      <c r="C30" s="38"/>
      <c r="D30" s="38"/>
      <c r="E30" s="38"/>
      <c r="F30" s="38"/>
      <c r="G30" s="198"/>
      <c r="H30"/>
    </row>
    <row r="31" spans="1:21" ht="16.149999999999999" customHeight="1">
      <c r="A31" s="198" t="s">
        <v>78</v>
      </c>
      <c r="B31" s="198"/>
      <c r="C31" s="4"/>
      <c r="D31" s="4"/>
      <c r="E31" s="4">
        <f>SUM(E10:E29)</f>
        <v>4674</v>
      </c>
      <c r="F31" s="4"/>
      <c r="G31" s="4">
        <f>SUM(G10:G29)</f>
        <v>5613</v>
      </c>
      <c r="H31"/>
      <c r="I31" s="4">
        <f>SUM(I10:I29)</f>
        <v>5097</v>
      </c>
      <c r="K31" s="4">
        <f>SUM(K10:K29)</f>
        <v>10135</v>
      </c>
      <c r="M31" s="4">
        <f>SUM(M10:M29)</f>
        <v>9832</v>
      </c>
    </row>
    <row r="32" spans="1:21" ht="12" customHeight="1">
      <c r="A32" s="198"/>
      <c r="B32" s="198"/>
      <c r="C32" s="38"/>
      <c r="D32" s="38"/>
      <c r="E32" s="38"/>
      <c r="F32" s="38"/>
      <c r="G32" s="198"/>
      <c r="H32"/>
    </row>
    <row r="33" spans="1:13" ht="17.100000000000001" customHeight="1">
      <c r="A33" s="109" t="s">
        <v>79</v>
      </c>
      <c r="B33" s="198"/>
      <c r="C33" s="4"/>
      <c r="D33" s="4"/>
      <c r="E33" s="4"/>
      <c r="F33" s="4"/>
      <c r="G33" s="79"/>
      <c r="H33"/>
      <c r="I33" s="79"/>
      <c r="K33" s="79"/>
      <c r="M33" s="79"/>
    </row>
    <row r="34" spans="1:13" ht="15.4" customHeight="1">
      <c r="A34" s="198"/>
      <c r="B34" s="198" t="s">
        <v>80</v>
      </c>
      <c r="C34" s="4"/>
      <c r="D34" s="4"/>
      <c r="E34" s="4">
        <v>-5663</v>
      </c>
      <c r="F34" s="4"/>
      <c r="G34" s="4">
        <v>-5490</v>
      </c>
      <c r="H34"/>
      <c r="I34" s="4">
        <v>-5868</v>
      </c>
      <c r="K34" s="4">
        <v>-5884</v>
      </c>
      <c r="M34" s="253">
        <v>-6763</v>
      </c>
    </row>
    <row r="35" spans="1:13" ht="15.4" customHeight="1">
      <c r="A35" s="198"/>
      <c r="B35" s="198" t="s">
        <v>81</v>
      </c>
      <c r="C35" s="4"/>
      <c r="D35" s="4"/>
      <c r="E35" s="4">
        <v>-179</v>
      </c>
      <c r="F35" s="4"/>
      <c r="G35" s="253">
        <v>-66</v>
      </c>
      <c r="H35"/>
      <c r="I35" s="253">
        <v>0</v>
      </c>
      <c r="K35" s="253">
        <v>-228</v>
      </c>
      <c r="M35" s="253">
        <v>0</v>
      </c>
    </row>
    <row r="36" spans="1:13" ht="15.4" customHeight="1">
      <c r="A36" s="198"/>
      <c r="B36" s="198" t="s">
        <v>82</v>
      </c>
      <c r="C36" s="4"/>
      <c r="D36" s="4"/>
      <c r="E36" s="253">
        <v>0</v>
      </c>
      <c r="F36" s="253"/>
      <c r="G36" s="253">
        <v>0</v>
      </c>
      <c r="H36"/>
      <c r="I36" s="253">
        <v>0</v>
      </c>
      <c r="K36" s="253">
        <v>0</v>
      </c>
      <c r="M36" s="253">
        <v>-147</v>
      </c>
    </row>
    <row r="37" spans="1:13" ht="15.4" customHeight="1">
      <c r="A37" s="198"/>
      <c r="B37" s="198" t="s">
        <v>83</v>
      </c>
      <c r="C37" s="4"/>
      <c r="D37" s="4"/>
      <c r="E37" s="253">
        <v>123</v>
      </c>
      <c r="F37" s="253"/>
      <c r="G37" s="253">
        <v>0</v>
      </c>
      <c r="H37"/>
      <c r="I37" s="253">
        <v>0</v>
      </c>
      <c r="J37" s="253"/>
      <c r="K37" s="253">
        <v>0</v>
      </c>
      <c r="L37" s="253"/>
      <c r="M37" s="253">
        <v>0</v>
      </c>
    </row>
    <row r="38" spans="1:13" ht="15.4" customHeight="1">
      <c r="A38" s="198"/>
      <c r="B38" s="198" t="s">
        <v>84</v>
      </c>
      <c r="C38" s="39"/>
      <c r="D38" s="39"/>
      <c r="E38" s="82">
        <v>42</v>
      </c>
      <c r="F38" s="271"/>
      <c r="G38" s="82">
        <v>83</v>
      </c>
      <c r="H38"/>
      <c r="I38" s="82">
        <v>22</v>
      </c>
      <c r="K38" s="82">
        <v>102</v>
      </c>
      <c r="M38" s="403">
        <v>94</v>
      </c>
    </row>
    <row r="39" spans="1:13" ht="5.0999999999999996" customHeight="1">
      <c r="A39" s="198"/>
      <c r="B39" s="198"/>
      <c r="C39" s="38"/>
      <c r="D39" s="38"/>
      <c r="E39" s="38"/>
      <c r="F39" s="38"/>
      <c r="G39" s="38"/>
      <c r="H39"/>
      <c r="I39" s="38"/>
      <c r="K39" s="38"/>
      <c r="M39" s="38"/>
    </row>
    <row r="40" spans="1:13" ht="16.149999999999999" customHeight="1">
      <c r="A40" s="198" t="s">
        <v>85</v>
      </c>
      <c r="B40" s="198"/>
      <c r="C40" s="4"/>
      <c r="D40" s="4"/>
      <c r="E40" s="4">
        <f>SUM(E34:E39)</f>
        <v>-5677</v>
      </c>
      <c r="F40" s="4"/>
      <c r="G40" s="4">
        <f>SUM(G34:G39)</f>
        <v>-5473</v>
      </c>
      <c r="H40"/>
      <c r="I40" s="4">
        <f>SUM(I34:I38)</f>
        <v>-5846</v>
      </c>
      <c r="K40" s="4">
        <f>SUM(K34:K38)</f>
        <v>-6010</v>
      </c>
      <c r="M40" s="253">
        <f>SUM(M34:M38)</f>
        <v>-6816</v>
      </c>
    </row>
    <row r="41" spans="1:13" ht="12" customHeight="1">
      <c r="A41" s="198"/>
      <c r="B41" s="198"/>
      <c r="C41" s="38"/>
      <c r="D41" s="38"/>
      <c r="E41" s="38"/>
      <c r="F41" s="38"/>
      <c r="G41" s="198"/>
      <c r="H41"/>
    </row>
    <row r="42" spans="1:13" ht="17.100000000000001" customHeight="1">
      <c r="A42" s="109" t="s">
        <v>86</v>
      </c>
      <c r="B42" s="198"/>
      <c r="C42" s="38"/>
      <c r="D42" s="38"/>
      <c r="E42" s="38"/>
      <c r="F42" s="38"/>
      <c r="G42" s="48"/>
      <c r="H42"/>
      <c r="I42" s="48"/>
      <c r="K42" s="48"/>
      <c r="M42" s="48"/>
    </row>
    <row r="43" spans="1:13" ht="17.100000000000001" hidden="1" customHeight="1">
      <c r="A43" s="109"/>
      <c r="B43" s="198" t="s">
        <v>87</v>
      </c>
      <c r="C43" s="38"/>
      <c r="D43" s="38"/>
      <c r="E43" s="253">
        <v>0</v>
      </c>
      <c r="F43" s="253"/>
      <c r="G43" s="253">
        <v>0</v>
      </c>
      <c r="H43" s="253"/>
      <c r="I43" s="253">
        <v>0</v>
      </c>
      <c r="K43" s="363">
        <v>0</v>
      </c>
      <c r="M43" s="125">
        <v>0</v>
      </c>
    </row>
    <row r="44" spans="1:13" ht="17.100000000000001" customHeight="1">
      <c r="A44" s="109"/>
      <c r="B44" s="198"/>
      <c r="C44" s="38"/>
      <c r="D44" s="38"/>
      <c r="E44" s="253"/>
      <c r="F44" s="253"/>
      <c r="G44" s="253"/>
      <c r="H44" s="253"/>
      <c r="I44" s="253"/>
      <c r="K44" s="125"/>
      <c r="M44" s="125"/>
    </row>
    <row r="45" spans="1:13" ht="15.4" customHeight="1">
      <c r="A45" s="198"/>
      <c r="B45" s="198" t="s">
        <v>88</v>
      </c>
      <c r="C45" s="4"/>
      <c r="D45" s="4"/>
      <c r="E45" s="4">
        <v>-38</v>
      </c>
      <c r="F45" s="4"/>
      <c r="G45" s="125">
        <v>-1436</v>
      </c>
      <c r="H45"/>
      <c r="I45" s="125">
        <v>-2548</v>
      </c>
      <c r="K45" s="125">
        <v>-6318</v>
      </c>
      <c r="M45" s="253">
        <v>-161</v>
      </c>
    </row>
    <row r="46" spans="1:13" ht="15.4" customHeight="1">
      <c r="A46" s="198"/>
      <c r="B46" s="198" t="s">
        <v>89</v>
      </c>
      <c r="C46" s="4"/>
      <c r="D46" s="4"/>
      <c r="E46" s="4">
        <v>1480</v>
      </c>
      <c r="F46" s="4"/>
      <c r="G46" s="125">
        <v>2463</v>
      </c>
      <c r="H46"/>
      <c r="I46" s="125">
        <v>6556</v>
      </c>
      <c r="K46" s="125">
        <v>4212</v>
      </c>
      <c r="M46" s="253">
        <v>0</v>
      </c>
    </row>
    <row r="47" spans="1:13" ht="15.4" customHeight="1">
      <c r="A47" s="198"/>
      <c r="B47" s="198" t="s">
        <v>90</v>
      </c>
      <c r="C47" s="4"/>
      <c r="D47" s="4"/>
      <c r="E47" s="4">
        <v>327</v>
      </c>
      <c r="F47" s="4"/>
      <c r="G47" s="125">
        <v>101</v>
      </c>
      <c r="H47"/>
      <c r="I47" s="125">
        <v>64</v>
      </c>
      <c r="K47" s="125">
        <v>740</v>
      </c>
      <c r="M47" s="253">
        <v>184</v>
      </c>
    </row>
    <row r="48" spans="1:13" ht="15.4" customHeight="1">
      <c r="A48" s="198"/>
      <c r="B48" s="198" t="s">
        <v>91</v>
      </c>
      <c r="C48" s="4"/>
      <c r="D48" s="4"/>
      <c r="E48" s="4">
        <v>-535</v>
      </c>
      <c r="F48" s="4"/>
      <c r="G48" s="125">
        <v>-683</v>
      </c>
      <c r="H48"/>
      <c r="I48" s="125">
        <v>-679</v>
      </c>
      <c r="K48" s="125">
        <v>-686</v>
      </c>
      <c r="M48" s="253">
        <v>-793</v>
      </c>
    </row>
    <row r="49" spans="1:13" ht="15.4" customHeight="1">
      <c r="A49" s="198"/>
      <c r="B49" s="198" t="s">
        <v>92</v>
      </c>
      <c r="C49" s="4"/>
      <c r="D49" s="4"/>
      <c r="E49" s="4">
        <v>-1017</v>
      </c>
      <c r="F49" s="4"/>
      <c r="G49" s="125">
        <v>-1480</v>
      </c>
      <c r="H49"/>
      <c r="I49" s="125">
        <v>-3</v>
      </c>
      <c r="K49" s="253">
        <v>0</v>
      </c>
      <c r="M49" s="253">
        <v>-2248</v>
      </c>
    </row>
    <row r="50" spans="1:13" ht="15.4" customHeight="1">
      <c r="A50" s="198"/>
      <c r="B50" s="198" t="s">
        <v>93</v>
      </c>
      <c r="C50" s="39"/>
      <c r="D50" s="39"/>
      <c r="E50" s="272">
        <v>10</v>
      </c>
      <c r="F50" s="273"/>
      <c r="G50" s="126">
        <v>-4</v>
      </c>
      <c r="H50"/>
      <c r="I50" s="126">
        <v>-9</v>
      </c>
      <c r="K50" s="126">
        <v>-38</v>
      </c>
      <c r="M50" s="403">
        <v>-1</v>
      </c>
    </row>
    <row r="51" spans="1:13" ht="5.0999999999999996" customHeight="1">
      <c r="A51" s="198"/>
      <c r="B51" s="198"/>
      <c r="C51" s="38"/>
      <c r="D51" s="38"/>
      <c r="E51" s="38"/>
      <c r="F51" s="38"/>
      <c r="G51" s="198"/>
      <c r="H51"/>
    </row>
    <row r="52" spans="1:13" ht="16.149999999999999" customHeight="1">
      <c r="A52" s="198" t="s">
        <v>94</v>
      </c>
      <c r="B52" s="198"/>
      <c r="C52" s="40"/>
      <c r="D52" s="40"/>
      <c r="E52" s="20">
        <f>SUM(E43:E50)</f>
        <v>227</v>
      </c>
      <c r="F52" s="40"/>
      <c r="G52" s="20">
        <f>SUM(G43:G50)</f>
        <v>-1039</v>
      </c>
      <c r="H52"/>
      <c r="I52" s="20">
        <f>SUM(I43:I50)</f>
        <v>3381</v>
      </c>
      <c r="K52" s="20">
        <f>SUM(K43:K50)</f>
        <v>-2090</v>
      </c>
      <c r="M52" s="403">
        <f>SUM(M43:M50)</f>
        <v>-3019</v>
      </c>
    </row>
    <row r="53" spans="1:13" ht="12" customHeight="1">
      <c r="A53" s="198"/>
      <c r="B53" s="198"/>
      <c r="C53" s="38"/>
      <c r="D53" s="38"/>
      <c r="E53" s="38"/>
      <c r="F53" s="38"/>
      <c r="G53" s="198"/>
      <c r="H53"/>
    </row>
    <row r="54" spans="1:13" ht="15.4" customHeight="1">
      <c r="A54" s="198" t="s">
        <v>95</v>
      </c>
      <c r="B54" s="198"/>
      <c r="C54" s="38"/>
      <c r="D54" s="38"/>
      <c r="E54" s="4">
        <v>72</v>
      </c>
      <c r="F54" s="4"/>
      <c r="G54" s="125">
        <v>-47</v>
      </c>
      <c r="H54"/>
      <c r="I54" s="125">
        <v>-70</v>
      </c>
      <c r="K54" s="125">
        <v>171</v>
      </c>
      <c r="M54" s="253">
        <v>-187</v>
      </c>
    </row>
    <row r="55" spans="1:13" ht="12" customHeight="1">
      <c r="A55" s="198"/>
      <c r="B55" s="198"/>
      <c r="C55" s="38"/>
      <c r="D55" s="38"/>
      <c r="E55" s="38"/>
      <c r="F55" s="38"/>
      <c r="G55" s="198"/>
      <c r="H55"/>
    </row>
    <row r="56" spans="1:13" ht="17.100000000000001" customHeight="1">
      <c r="A56" s="109" t="s">
        <v>96</v>
      </c>
      <c r="B56" s="198"/>
      <c r="C56" s="38"/>
      <c r="D56" s="38"/>
      <c r="E56" s="38"/>
      <c r="F56" s="38"/>
      <c r="G56" s="48"/>
      <c r="H56"/>
      <c r="I56" s="48"/>
      <c r="K56" s="48"/>
      <c r="M56" s="48"/>
    </row>
    <row r="57" spans="1:13" ht="15.4" customHeight="1">
      <c r="A57" s="198" t="s">
        <v>97</v>
      </c>
      <c r="B57" s="198"/>
      <c r="C57" s="1"/>
      <c r="D57" s="1"/>
      <c r="E57" s="1">
        <v>-704</v>
      </c>
      <c r="F57" s="1"/>
      <c r="G57" s="1">
        <v>-946</v>
      </c>
      <c r="H57"/>
      <c r="I57" s="1">
        <v>2562</v>
      </c>
      <c r="K57" s="1">
        <v>2206</v>
      </c>
      <c r="M57" s="253">
        <f>M31+M40+M52+M54</f>
        <v>-190</v>
      </c>
    </row>
    <row r="58" spans="1:13" ht="15.4" customHeight="1">
      <c r="A58" s="198" t="s">
        <v>98</v>
      </c>
      <c r="B58" s="198"/>
      <c r="C58" s="39"/>
      <c r="D58" s="39"/>
      <c r="E58" s="19">
        <v>3969</v>
      </c>
      <c r="F58" s="39"/>
      <c r="G58" s="20">
        <v>3265</v>
      </c>
      <c r="H58"/>
      <c r="I58" s="20">
        <v>2319</v>
      </c>
      <c r="K58" s="20">
        <v>4881</v>
      </c>
      <c r="M58" s="403">
        <v>7087</v>
      </c>
    </row>
    <row r="59" spans="1:13" ht="4.5" customHeight="1">
      <c r="A59" s="198"/>
      <c r="B59" s="198"/>
      <c r="C59" s="39"/>
      <c r="D59" s="39"/>
      <c r="E59" s="4"/>
      <c r="F59" s="39"/>
      <c r="G59" s="1"/>
      <c r="H59"/>
      <c r="I59" s="1"/>
      <c r="K59" s="1"/>
      <c r="M59" s="1"/>
    </row>
    <row r="60" spans="1:13" ht="16.149999999999999" customHeight="1" thickBot="1">
      <c r="A60" s="198" t="s">
        <v>99</v>
      </c>
      <c r="B60" s="198"/>
      <c r="C60" s="274"/>
      <c r="D60" s="274"/>
      <c r="E60" s="27">
        <f>SUM(E57:E58)</f>
        <v>3265</v>
      </c>
      <c r="F60" s="25"/>
      <c r="G60" s="27">
        <f>SUM(G57:G58)</f>
        <v>2319</v>
      </c>
      <c r="H60"/>
      <c r="I60" s="27">
        <f>SUM(I57:I58)</f>
        <v>4881</v>
      </c>
      <c r="K60" s="27">
        <f>SUM(K57:K58)</f>
        <v>7087</v>
      </c>
      <c r="M60" s="27">
        <f>SUM(M57:M58)</f>
        <v>6897</v>
      </c>
    </row>
    <row r="61" spans="1:13" ht="17.25" thickTop="1">
      <c r="A61" s="198"/>
      <c r="B61" s="198"/>
      <c r="C61" s="1"/>
      <c r="D61" s="1"/>
      <c r="E61" s="1"/>
      <c r="F61" s="1"/>
      <c r="G61" s="275"/>
      <c r="H61" s="1"/>
      <c r="I61" s="275"/>
      <c r="K61" s="275"/>
      <c r="M61" s="275"/>
    </row>
    <row r="62" spans="1:13" ht="19.5" customHeight="1">
      <c r="A62" s="312" t="s">
        <v>160</v>
      </c>
      <c r="F62" s="95"/>
      <c r="G62" s="95"/>
      <c r="H62" s="95"/>
    </row>
  </sheetData>
  <mergeCells count="3">
    <mergeCell ref="A3:M3"/>
    <mergeCell ref="A2:M2"/>
    <mergeCell ref="A1:M1"/>
  </mergeCells>
  <phoneticPr fontId="2" type="noConversion"/>
  <printOptions horizontalCentered="1"/>
  <pageMargins left="0.75" right="0.75" top="0.5" bottom="0.5" header="0.5" footer="0.25"/>
  <pageSetup scale="70" firstPageNumber="2" orientation="portrait" r:id="rId1"/>
  <headerFooter scaleWithDoc="0" alignWithMargins="0">
    <oddFooter>&amp;L&amp;"Arial,Regular"&amp;10 3 / Q4 FY22 Stat Book</oddFooter>
    <evenFooter>&amp;RQ4 FY18 Stat Book / 3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B84"/>
  <sheetViews>
    <sheetView tabSelected="1" view="pageBreakPreview" zoomScaleNormal="100" zoomScaleSheetLayoutView="100" workbookViewId="0">
      <selection sqref="A1:K1"/>
    </sheetView>
  </sheetViews>
  <sheetFormatPr defaultColWidth="10.625" defaultRowHeight="15"/>
  <cols>
    <col min="1" max="1" width="3.625" style="14" customWidth="1"/>
    <col min="2" max="2" width="48.625" style="14" customWidth="1"/>
    <col min="3" max="3" width="11.75" style="22" customWidth="1"/>
    <col min="4" max="4" width="0.75" style="22" customWidth="1"/>
    <col min="5" max="5" width="11.625" style="22" bestFit="1" customWidth="1"/>
    <col min="6" max="6" width="1" style="22" customWidth="1"/>
    <col min="7" max="7" width="11.625" style="22" customWidth="1"/>
    <col min="8" max="8" width="1" style="22" customWidth="1"/>
    <col min="9" max="9" width="10.5" style="198" customWidth="1"/>
    <col min="10" max="10" width="1" style="22" customWidth="1"/>
    <col min="11" max="11" width="10.5" style="198" customWidth="1"/>
    <col min="12" max="15" width="10.625" style="198"/>
    <col min="16" max="16" width="16" style="198" bestFit="1" customWidth="1"/>
    <col min="17" max="17" width="10.625" style="198"/>
    <col min="18" max="18" width="19.25" style="198" bestFit="1" customWidth="1"/>
    <col min="19" max="19" width="10.625" style="198"/>
    <col min="20" max="20" width="18.625" style="198" bestFit="1" customWidth="1"/>
    <col min="21" max="21" width="14.5" style="198" customWidth="1"/>
    <col min="22" max="16384" width="10.625" style="198"/>
  </cols>
  <sheetData>
    <row r="1" spans="1:28" s="377" customFormat="1" ht="24.75" customHeight="1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28"/>
      <c r="M1" s="428"/>
    </row>
    <row r="2" spans="1:28" s="377" customFormat="1" ht="24.75" customHeight="1">
      <c r="A2" s="454" t="s">
        <v>100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28"/>
      <c r="M2" s="428"/>
    </row>
    <row r="3" spans="1:28" s="377" customFormat="1" ht="24.75" customHeight="1">
      <c r="A3" s="454" t="s">
        <v>2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28"/>
      <c r="M3" s="428"/>
    </row>
    <row r="4" spans="1:28" ht="24" customHeight="1">
      <c r="A4" s="265"/>
      <c r="B4" s="266"/>
      <c r="C4" s="30"/>
      <c r="D4" s="30"/>
      <c r="E4" s="30"/>
      <c r="F4" s="30"/>
      <c r="G4" s="30"/>
      <c r="H4" s="30"/>
      <c r="J4" s="30"/>
      <c r="N4" s="197"/>
      <c r="O4" s="197"/>
    </row>
    <row r="5" spans="1:28" ht="15.75">
      <c r="A5" s="22" t="s">
        <v>101</v>
      </c>
      <c r="C5" s="32"/>
      <c r="D5" s="32"/>
      <c r="E5" s="32"/>
      <c r="F5" s="32"/>
      <c r="G5" s="32"/>
      <c r="H5" s="32"/>
      <c r="J5" s="32"/>
      <c r="O5" s="197"/>
    </row>
    <row r="6" spans="1:28" ht="15.75">
      <c r="A6" s="22" t="s">
        <v>102</v>
      </c>
      <c r="C6" s="32"/>
      <c r="D6" s="32"/>
      <c r="E6" s="32"/>
      <c r="F6" s="32"/>
      <c r="G6" s="32"/>
      <c r="H6" s="32"/>
      <c r="I6" s="197"/>
      <c r="J6" s="32"/>
      <c r="K6" s="197"/>
      <c r="L6" s="197"/>
      <c r="M6" s="197"/>
      <c r="O6" s="197"/>
    </row>
    <row r="7" spans="1:28" ht="15.75" customHeight="1">
      <c r="A7" s="22"/>
      <c r="C7" s="32"/>
      <c r="D7" s="32"/>
      <c r="E7" s="32"/>
      <c r="F7" s="26"/>
      <c r="G7" s="32"/>
      <c r="H7" s="32"/>
      <c r="I7" s="197"/>
      <c r="J7" s="32"/>
      <c r="K7" s="397"/>
      <c r="L7" s="197"/>
      <c r="M7" s="197"/>
      <c r="O7" s="197"/>
    </row>
    <row r="8" spans="1:28" s="109" customFormat="1" ht="15.75">
      <c r="A8" s="268"/>
      <c r="C8" s="37" t="s">
        <v>5</v>
      </c>
      <c r="E8" s="37" t="s">
        <v>6</v>
      </c>
      <c r="F8" s="93"/>
      <c r="G8" s="37" t="s">
        <v>7</v>
      </c>
      <c r="H8" s="124"/>
      <c r="I8" s="37" t="s">
        <v>8</v>
      </c>
      <c r="J8" s="124"/>
      <c r="K8" s="37" t="s">
        <v>56</v>
      </c>
      <c r="L8" s="124"/>
      <c r="M8" s="124"/>
      <c r="N8" s="197"/>
    </row>
    <row r="9" spans="1:28" ht="17.100000000000001" customHeight="1">
      <c r="A9" s="198" t="s">
        <v>103</v>
      </c>
      <c r="B9" s="198"/>
      <c r="C9" s="1"/>
      <c r="D9" s="198"/>
      <c r="E9" s="1"/>
      <c r="F9" s="1"/>
      <c r="G9" s="1"/>
      <c r="H9" s="1"/>
      <c r="I9" s="1"/>
      <c r="J9" s="1"/>
      <c r="K9" s="1"/>
      <c r="L9" s="1"/>
      <c r="M9" s="1"/>
      <c r="O9" s="197"/>
      <c r="Q9" s="197"/>
      <c r="T9" s="288"/>
      <c r="U9" s="12"/>
      <c r="V9" s="12"/>
      <c r="W9" s="12"/>
      <c r="X9" s="197"/>
      <c r="Y9" s="12"/>
      <c r="Z9" s="197"/>
      <c r="AA9" s="12"/>
    </row>
    <row r="10" spans="1:28" s="289" customFormat="1" ht="18.75" customHeight="1">
      <c r="B10" s="289" t="s">
        <v>104</v>
      </c>
      <c r="C10" s="167">
        <v>36172</v>
      </c>
      <c r="E10" s="167">
        <v>37331</v>
      </c>
      <c r="F10" s="167"/>
      <c r="G10" s="167">
        <v>35513</v>
      </c>
      <c r="H10" s="167"/>
      <c r="I10" s="167">
        <v>42078</v>
      </c>
      <c r="J10" s="167"/>
      <c r="K10" s="167">
        <v>45814</v>
      </c>
      <c r="L10" s="167"/>
      <c r="M10" s="167"/>
      <c r="N10" s="198"/>
      <c r="O10" s="198"/>
      <c r="P10" s="197"/>
      <c r="Q10" s="197"/>
      <c r="R10" s="198"/>
      <c r="S10" s="198"/>
      <c r="T10" s="288"/>
      <c r="U10" s="405"/>
      <c r="V10" s="198"/>
      <c r="W10" s="198"/>
      <c r="X10" s="198"/>
      <c r="Y10" s="198"/>
      <c r="Z10" s="198"/>
      <c r="AA10" s="198"/>
      <c r="AB10" s="198"/>
    </row>
    <row r="11" spans="1:28" s="289" customFormat="1" ht="17.649999999999999" customHeight="1">
      <c r="B11" s="289" t="s">
        <v>106</v>
      </c>
      <c r="C11" s="130">
        <v>18395</v>
      </c>
      <c r="E11" s="130">
        <v>20522</v>
      </c>
      <c r="F11" s="130"/>
      <c r="G11" s="130">
        <v>22733</v>
      </c>
      <c r="H11" s="130"/>
      <c r="I11" s="130">
        <v>30496</v>
      </c>
      <c r="J11" s="130"/>
      <c r="K11" s="130">
        <v>33232</v>
      </c>
      <c r="L11" s="130"/>
      <c r="M11" s="130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</row>
    <row r="12" spans="1:28" ht="17.25" customHeight="1">
      <c r="A12" s="198"/>
      <c r="B12" s="198" t="s">
        <v>107</v>
      </c>
      <c r="C12" s="4">
        <v>6812</v>
      </c>
      <c r="D12" s="198"/>
      <c r="E12" s="4">
        <v>7582</v>
      </c>
      <c r="F12" s="4"/>
      <c r="G12" s="4">
        <v>7102</v>
      </c>
      <c r="H12" s="4"/>
      <c r="I12" s="4">
        <v>7833</v>
      </c>
      <c r="J12" s="4"/>
      <c r="K12" s="4">
        <v>9532</v>
      </c>
      <c r="L12" s="4"/>
      <c r="M12" s="4"/>
      <c r="O12" s="197"/>
      <c r="P12" s="199"/>
      <c r="Q12" s="207"/>
      <c r="T12" s="288"/>
      <c r="U12" s="290"/>
    </row>
    <row r="13" spans="1:28" s="289" customFormat="1" ht="17.25" customHeight="1">
      <c r="B13" s="289" t="s">
        <v>108</v>
      </c>
      <c r="C13" s="130">
        <v>28</v>
      </c>
      <c r="E13" s="130">
        <v>22</v>
      </c>
      <c r="F13" s="130"/>
      <c r="G13" s="130">
        <v>22</v>
      </c>
      <c r="H13" s="130"/>
      <c r="I13" s="130">
        <v>32</v>
      </c>
      <c r="J13" s="130"/>
      <c r="K13" s="130">
        <v>253</v>
      </c>
      <c r="L13" s="130"/>
      <c r="M13" s="130"/>
      <c r="N13" s="198"/>
      <c r="O13" s="197"/>
      <c r="P13" s="199"/>
      <c r="Q13" s="207"/>
      <c r="R13" s="198"/>
      <c r="S13" s="198"/>
      <c r="T13" s="288"/>
      <c r="U13" s="290"/>
      <c r="V13" s="290"/>
      <c r="W13" s="198"/>
      <c r="X13" s="398"/>
      <c r="Y13" s="198"/>
      <c r="Z13" s="198"/>
      <c r="AA13" s="198"/>
      <c r="AB13" s="198"/>
    </row>
    <row r="14" spans="1:28">
      <c r="A14" s="198"/>
      <c r="B14" s="198" t="s">
        <v>109</v>
      </c>
      <c r="C14" s="82">
        <v>4043</v>
      </c>
      <c r="D14" s="198"/>
      <c r="E14" s="82">
        <v>4236</v>
      </c>
      <c r="F14" s="123"/>
      <c r="G14" s="82">
        <v>3847</v>
      </c>
      <c r="H14" s="123"/>
      <c r="I14" s="82">
        <v>3520</v>
      </c>
      <c r="J14" s="123"/>
      <c r="K14" s="82">
        <v>4681</v>
      </c>
      <c r="L14" s="123"/>
      <c r="M14" s="123"/>
      <c r="O14" s="197"/>
      <c r="P14" s="199"/>
      <c r="Q14" s="207"/>
      <c r="T14" s="288"/>
      <c r="U14" s="398"/>
      <c r="V14" s="398"/>
      <c r="W14" s="398"/>
    </row>
    <row r="15" spans="1:28">
      <c r="A15" s="198"/>
      <c r="B15" s="198" t="s">
        <v>110</v>
      </c>
      <c r="C15" s="4">
        <f>SUM(C10:C14)</f>
        <v>65450</v>
      </c>
      <c r="D15" s="198"/>
      <c r="E15" s="4">
        <f>SUM(E10:E14)</f>
        <v>69693</v>
      </c>
      <c r="F15" s="4"/>
      <c r="G15" s="4">
        <f>SUM(G10:G14)</f>
        <v>69217</v>
      </c>
      <c r="H15" s="4"/>
      <c r="I15" s="4">
        <f>SUM(I10:I14)</f>
        <v>83959</v>
      </c>
      <c r="J15" s="4"/>
      <c r="K15" s="4">
        <f>SUM(K10:K14)</f>
        <v>93512</v>
      </c>
      <c r="L15" s="4"/>
      <c r="M15" s="4"/>
      <c r="N15" s="291"/>
      <c r="O15" s="197"/>
      <c r="P15" s="199"/>
      <c r="Q15" s="207"/>
      <c r="T15" s="288"/>
      <c r="U15" s="290"/>
      <c r="V15" s="12"/>
    </row>
    <row r="16" spans="1:28" ht="2.25" customHeight="1">
      <c r="A16" s="198"/>
      <c r="B16" s="198"/>
      <c r="C16" s="4"/>
      <c r="D16" s="198"/>
      <c r="E16" s="4"/>
      <c r="F16" s="4"/>
      <c r="G16" s="4"/>
      <c r="H16" s="4"/>
      <c r="I16" s="4"/>
      <c r="J16" s="4"/>
      <c r="K16" s="4"/>
      <c r="L16" s="4"/>
      <c r="M16" s="4"/>
      <c r="O16" s="197"/>
      <c r="Q16" s="197"/>
      <c r="T16" s="288"/>
      <c r="U16" s="292"/>
      <c r="X16" s="12"/>
    </row>
    <row r="17" spans="1:28" ht="17.100000000000001" customHeight="1">
      <c r="A17" s="198" t="s">
        <v>112</v>
      </c>
      <c r="B17" s="198"/>
      <c r="C17" s="39"/>
      <c r="D17" s="198"/>
      <c r="E17" s="39"/>
      <c r="F17" s="39"/>
      <c r="G17" s="39"/>
      <c r="H17" s="39"/>
      <c r="I17" s="39"/>
      <c r="J17" s="39"/>
      <c r="K17" s="39"/>
      <c r="L17" s="39"/>
      <c r="M17" s="39"/>
      <c r="O17" s="197"/>
      <c r="P17" s="235"/>
      <c r="Q17" s="197"/>
      <c r="V17" s="12"/>
      <c r="W17" s="12"/>
    </row>
    <row r="18" spans="1:28" ht="18" customHeight="1">
      <c r="A18" s="198"/>
      <c r="B18" s="11" t="s">
        <v>113</v>
      </c>
      <c r="C18" s="4">
        <v>23795</v>
      </c>
      <c r="D18" s="198"/>
      <c r="E18" s="4">
        <v>24776</v>
      </c>
      <c r="F18" s="4"/>
      <c r="G18" s="4">
        <v>25031</v>
      </c>
      <c r="H18" s="4"/>
      <c r="I18" s="4">
        <v>30173</v>
      </c>
      <c r="J18" s="4"/>
      <c r="K18" s="4">
        <v>32058</v>
      </c>
      <c r="L18" s="4"/>
      <c r="M18" s="4"/>
      <c r="P18" s="197"/>
      <c r="Q18" s="197"/>
      <c r="T18" s="288"/>
      <c r="U18" s="293"/>
      <c r="X18" s="12"/>
    </row>
    <row r="19" spans="1:28" ht="18" customHeight="1">
      <c r="A19" s="198"/>
      <c r="B19" s="11" t="s">
        <v>114</v>
      </c>
      <c r="C19" s="4">
        <v>15101</v>
      </c>
      <c r="D19" s="198"/>
      <c r="E19" s="4">
        <v>16654</v>
      </c>
      <c r="F19" s="4"/>
      <c r="G19" s="4">
        <v>17466</v>
      </c>
      <c r="H19" s="4"/>
      <c r="I19" s="4">
        <v>21674</v>
      </c>
      <c r="J19" s="4"/>
      <c r="K19" s="4">
        <v>24118</v>
      </c>
      <c r="L19" s="4"/>
      <c r="M19" s="4"/>
      <c r="O19" s="197"/>
      <c r="P19" s="199"/>
      <c r="Q19" s="207"/>
      <c r="T19" s="294"/>
      <c r="U19" s="293"/>
      <c r="V19" s="12"/>
      <c r="W19" s="12"/>
    </row>
    <row r="20" spans="1:28" ht="18" customHeight="1">
      <c r="A20" s="198"/>
      <c r="B20" s="11" t="s">
        <v>115</v>
      </c>
      <c r="C20" s="4">
        <v>3361</v>
      </c>
      <c r="D20" s="198"/>
      <c r="E20" s="4">
        <v>3360</v>
      </c>
      <c r="F20" s="4"/>
      <c r="G20" s="4">
        <v>3712</v>
      </c>
      <c r="H20" s="4"/>
      <c r="I20" s="4">
        <v>4155</v>
      </c>
      <c r="J20" s="4"/>
      <c r="K20" s="4">
        <v>4712</v>
      </c>
      <c r="L20" s="4"/>
      <c r="M20" s="4"/>
      <c r="O20" s="197"/>
      <c r="P20" s="199"/>
      <c r="Q20" s="207"/>
      <c r="T20" s="288"/>
      <c r="U20" s="293"/>
      <c r="X20" s="12"/>
    </row>
    <row r="21" spans="1:28" ht="18" customHeight="1">
      <c r="A21" s="198"/>
      <c r="B21" s="14" t="s">
        <v>116</v>
      </c>
      <c r="C21" s="4">
        <v>3095</v>
      </c>
      <c r="D21" s="198"/>
      <c r="E21" s="4">
        <v>3353</v>
      </c>
      <c r="F21" s="4"/>
      <c r="G21" s="4">
        <v>3615</v>
      </c>
      <c r="H21" s="4"/>
      <c r="I21" s="4">
        <v>3793</v>
      </c>
      <c r="J21" s="4"/>
      <c r="K21" s="4">
        <v>3970</v>
      </c>
      <c r="L21" s="4"/>
      <c r="M21" s="4"/>
      <c r="O21" s="197"/>
      <c r="P21" s="200"/>
      <c r="Q21" s="197"/>
      <c r="T21" s="288"/>
      <c r="U21" s="293"/>
      <c r="V21" s="12"/>
      <c r="W21" s="12"/>
    </row>
    <row r="22" spans="1:28" ht="18" customHeight="1">
      <c r="A22" s="198"/>
      <c r="B22" s="14" t="s">
        <v>117</v>
      </c>
      <c r="C22" s="4">
        <v>3374</v>
      </c>
      <c r="D22" s="198"/>
      <c r="E22" s="4">
        <v>3889</v>
      </c>
      <c r="F22" s="4"/>
      <c r="G22" s="4">
        <v>3156</v>
      </c>
      <c r="H22" s="4"/>
      <c r="I22" s="4">
        <v>2882</v>
      </c>
      <c r="J22" s="4"/>
      <c r="K22" s="4">
        <v>5115</v>
      </c>
      <c r="L22" s="4"/>
      <c r="M22" s="4"/>
      <c r="O22" s="197"/>
      <c r="P22" s="197"/>
      <c r="Q22" s="197"/>
      <c r="T22" s="288"/>
      <c r="U22" s="293"/>
    </row>
    <row r="23" spans="1:28" ht="18" customHeight="1">
      <c r="A23" s="198"/>
      <c r="B23" s="14" t="s">
        <v>118</v>
      </c>
      <c r="C23" s="4">
        <v>2622</v>
      </c>
      <c r="D23" s="198"/>
      <c r="E23" s="4">
        <v>2834</v>
      </c>
      <c r="F23" s="4"/>
      <c r="G23" s="4">
        <v>2893</v>
      </c>
      <c r="H23" s="4"/>
      <c r="I23" s="4">
        <v>3328</v>
      </c>
      <c r="J23" s="4"/>
      <c r="K23" s="4">
        <v>3372</v>
      </c>
      <c r="L23" s="4"/>
      <c r="M23" s="4"/>
      <c r="O23" s="203"/>
      <c r="P23" s="201"/>
      <c r="Q23" s="197"/>
    </row>
    <row r="24" spans="1:28" s="289" customFormat="1" ht="18" customHeight="1">
      <c r="B24" s="170" t="s">
        <v>119</v>
      </c>
      <c r="C24" s="256">
        <v>0</v>
      </c>
      <c r="E24" s="256">
        <v>320</v>
      </c>
      <c r="F24" s="256"/>
      <c r="G24" s="256">
        <v>0</v>
      </c>
      <c r="H24" s="130"/>
      <c r="I24" s="256">
        <v>116</v>
      </c>
      <c r="J24" s="130"/>
      <c r="K24" s="256">
        <v>278</v>
      </c>
      <c r="L24" s="130"/>
      <c r="M24" s="130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</row>
    <row r="25" spans="1:28" ht="18" customHeight="1">
      <c r="A25" s="198"/>
      <c r="B25" s="198" t="s">
        <v>120</v>
      </c>
      <c r="C25" s="256">
        <v>380</v>
      </c>
      <c r="D25" s="256"/>
      <c r="E25" s="256">
        <v>0</v>
      </c>
      <c r="F25" s="4"/>
      <c r="G25" s="4">
        <v>435</v>
      </c>
      <c r="H25" s="4"/>
      <c r="I25" s="256">
        <v>0</v>
      </c>
      <c r="J25" s="4"/>
      <c r="K25" s="256">
        <v>0</v>
      </c>
      <c r="L25" s="4"/>
      <c r="M25" s="4"/>
    </row>
    <row r="26" spans="1:28" ht="18" customHeight="1">
      <c r="A26" s="198"/>
      <c r="B26" s="198" t="s">
        <v>344</v>
      </c>
      <c r="C26" s="19">
        <v>9450</v>
      </c>
      <c r="D26" s="198"/>
      <c r="E26" s="19">
        <v>10041</v>
      </c>
      <c r="F26" s="4"/>
      <c r="G26" s="19">
        <v>10492</v>
      </c>
      <c r="H26" s="4"/>
      <c r="I26" s="19">
        <v>11981</v>
      </c>
      <c r="J26" s="4"/>
      <c r="K26" s="19">
        <v>13644</v>
      </c>
      <c r="L26" s="4"/>
      <c r="M26" s="4"/>
    </row>
    <row r="27" spans="1:28" ht="18" customHeight="1">
      <c r="A27" s="198"/>
      <c r="B27" s="295" t="s">
        <v>122</v>
      </c>
      <c r="C27" s="4">
        <f>SUM(C18:C26)</f>
        <v>61178</v>
      </c>
      <c r="D27" s="198"/>
      <c r="E27" s="4">
        <f>SUM(E18:E26)</f>
        <v>65227</v>
      </c>
      <c r="F27" s="4"/>
      <c r="G27" s="4">
        <f>SUM(G18:G26)</f>
        <v>66800</v>
      </c>
      <c r="H27" s="4"/>
      <c r="I27" s="4">
        <f>SUM(I18:I26)</f>
        <v>78102</v>
      </c>
      <c r="J27" s="4"/>
      <c r="K27" s="4">
        <f>SUM(K18:K26)</f>
        <v>87267</v>
      </c>
      <c r="L27" s="4"/>
      <c r="M27" s="4"/>
      <c r="N27" s="197"/>
    </row>
    <row r="28" spans="1:28" ht="2.25" customHeight="1">
      <c r="A28" s="198"/>
      <c r="B28" s="198"/>
      <c r="C28" s="4"/>
      <c r="D28" s="198"/>
      <c r="E28" s="4"/>
      <c r="F28" s="4"/>
      <c r="G28" s="4"/>
      <c r="H28" s="4"/>
      <c r="I28" s="4"/>
      <c r="J28" s="4"/>
      <c r="K28" s="4"/>
      <c r="L28" s="4"/>
      <c r="M28" s="4"/>
    </row>
    <row r="29" spans="1:28" ht="18">
      <c r="A29" s="198" t="s">
        <v>345</v>
      </c>
      <c r="B29" s="198"/>
      <c r="C29" s="40"/>
      <c r="D29" s="198"/>
      <c r="E29" s="40"/>
      <c r="F29" s="40"/>
      <c r="G29" s="40"/>
      <c r="H29" s="40"/>
      <c r="I29" s="40"/>
      <c r="J29" s="40"/>
      <c r="K29" s="40"/>
      <c r="L29" s="40"/>
      <c r="M29" s="40"/>
      <c r="P29" s="197"/>
      <c r="Q29" s="197"/>
    </row>
    <row r="30" spans="1:28">
      <c r="A30" s="198"/>
      <c r="B30" s="198" t="s">
        <v>104</v>
      </c>
      <c r="C30" s="4">
        <v>2172</v>
      </c>
      <c r="D30" s="198"/>
      <c r="E30" s="4">
        <v>2176</v>
      </c>
      <c r="F30" s="4"/>
      <c r="G30" s="4">
        <v>996</v>
      </c>
      <c r="H30" s="4"/>
      <c r="I30" s="4">
        <v>2810</v>
      </c>
      <c r="J30" s="4"/>
      <c r="K30" s="4">
        <v>2922</v>
      </c>
      <c r="L30" s="4"/>
      <c r="M30" s="4"/>
      <c r="O30" s="197"/>
      <c r="P30" s="199"/>
      <c r="Q30" s="202"/>
      <c r="R30" s="296"/>
      <c r="T30" s="296"/>
    </row>
    <row r="31" spans="1:28">
      <c r="A31" s="198"/>
      <c r="B31" s="198" t="s">
        <v>106</v>
      </c>
      <c r="C31" s="4">
        <v>2556</v>
      </c>
      <c r="D31" s="198"/>
      <c r="E31" s="4">
        <v>2663</v>
      </c>
      <c r="F31" s="4"/>
      <c r="G31" s="4">
        <v>2014</v>
      </c>
      <c r="H31" s="4"/>
      <c r="I31" s="4">
        <v>3193</v>
      </c>
      <c r="J31" s="4"/>
      <c r="K31" s="4">
        <v>2642</v>
      </c>
      <c r="L31" s="4"/>
      <c r="M31" s="4"/>
      <c r="O31" s="197"/>
      <c r="P31" s="199"/>
      <c r="Q31" s="202"/>
      <c r="R31" s="297"/>
      <c r="T31" s="296"/>
    </row>
    <row r="32" spans="1:28" ht="18">
      <c r="A32" s="198"/>
      <c r="B32" s="198" t="s">
        <v>107</v>
      </c>
      <c r="C32" s="4">
        <v>490</v>
      </c>
      <c r="D32" s="198"/>
      <c r="E32" s="4">
        <v>615</v>
      </c>
      <c r="F32" s="4"/>
      <c r="G32" s="4">
        <v>580</v>
      </c>
      <c r="H32" s="4"/>
      <c r="I32" s="4">
        <v>1005</v>
      </c>
      <c r="J32" s="4"/>
      <c r="K32" s="4">
        <v>1663</v>
      </c>
      <c r="L32" s="4"/>
      <c r="M32" s="4"/>
      <c r="O32" s="197"/>
      <c r="P32" s="200"/>
      <c r="Q32" s="197"/>
      <c r="R32" s="296"/>
    </row>
    <row r="33" spans="1:21">
      <c r="A33" s="198"/>
      <c r="B33" s="198" t="s">
        <v>123</v>
      </c>
      <c r="C33" s="4">
        <v>-946</v>
      </c>
      <c r="D33" s="198"/>
      <c r="E33" s="4">
        <v>-988</v>
      </c>
      <c r="F33" s="4"/>
      <c r="G33" s="4">
        <v>-1173</v>
      </c>
      <c r="H33" s="4"/>
      <c r="I33" s="4">
        <v>-1151</v>
      </c>
      <c r="J33" s="4"/>
      <c r="K33" s="4">
        <v>-982</v>
      </c>
      <c r="L33" s="4"/>
      <c r="M33" s="4"/>
      <c r="O33" s="197"/>
      <c r="P33" s="200"/>
      <c r="Q33" s="197"/>
      <c r="R33" s="298"/>
    </row>
    <row r="34" spans="1:21">
      <c r="A34" s="198"/>
      <c r="B34" s="198" t="s">
        <v>124</v>
      </c>
      <c r="C34" s="89">
        <f>SUM(C30:C33)</f>
        <v>4272</v>
      </c>
      <c r="D34" s="198"/>
      <c r="E34" s="89">
        <f>SUM(E30:E33)</f>
        <v>4466</v>
      </c>
      <c r="F34" s="4"/>
      <c r="G34" s="89">
        <f>SUM(G30:G33)</f>
        <v>2417</v>
      </c>
      <c r="H34" s="4"/>
      <c r="I34" s="89">
        <f>SUM(I30:I33)</f>
        <v>5857</v>
      </c>
      <c r="J34" s="4"/>
      <c r="K34" s="89">
        <f>SUM(K30:K33)</f>
        <v>6245</v>
      </c>
      <c r="L34" s="4"/>
      <c r="M34" s="4"/>
      <c r="O34" s="203"/>
      <c r="P34" s="201"/>
      <c r="Q34" s="202"/>
    </row>
    <row r="35" spans="1:21" ht="2.65" customHeight="1">
      <c r="A35" s="198"/>
      <c r="B35" s="198"/>
      <c r="C35" s="4"/>
      <c r="D35" s="198"/>
      <c r="E35" s="4"/>
      <c r="F35" s="4"/>
      <c r="G35" s="4"/>
      <c r="H35" s="4"/>
      <c r="I35" s="4"/>
      <c r="J35" s="4"/>
      <c r="K35" s="4"/>
      <c r="L35" s="4"/>
      <c r="M35" s="4"/>
      <c r="O35" s="204"/>
      <c r="P35" s="204"/>
      <c r="Q35" s="204"/>
    </row>
    <row r="36" spans="1:21">
      <c r="A36" s="198" t="s">
        <v>125</v>
      </c>
      <c r="B36" s="198"/>
      <c r="C36" s="299"/>
      <c r="D36" s="198"/>
      <c r="E36" s="300"/>
      <c r="F36" s="299"/>
      <c r="G36" s="301"/>
      <c r="H36" s="299"/>
      <c r="I36" s="299"/>
      <c r="J36" s="299"/>
      <c r="K36" s="299"/>
      <c r="L36" s="299"/>
      <c r="M36" s="299"/>
    </row>
    <row r="37" spans="1:21">
      <c r="A37" s="198"/>
      <c r="B37" s="198" t="s">
        <v>126</v>
      </c>
      <c r="C37" s="4">
        <v>-510</v>
      </c>
      <c r="D37" s="198"/>
      <c r="E37" s="4">
        <v>-529</v>
      </c>
      <c r="F37" s="4"/>
      <c r="G37" s="4">
        <v>-617</v>
      </c>
      <c r="H37" s="4"/>
      <c r="I37" s="4">
        <v>-741</v>
      </c>
      <c r="J37" s="4"/>
      <c r="K37" s="4">
        <v>-636</v>
      </c>
      <c r="L37" s="4"/>
      <c r="M37" s="4"/>
      <c r="T37" s="204"/>
      <c r="U37" s="204"/>
    </row>
    <row r="38" spans="1:21" ht="18">
      <c r="A38" s="198"/>
      <c r="B38" s="198" t="s">
        <v>348</v>
      </c>
      <c r="C38" s="256">
        <v>598</v>
      </c>
      <c r="D38" s="198"/>
      <c r="E38" s="4">
        <v>-3251</v>
      </c>
      <c r="F38" s="4"/>
      <c r="G38" s="4">
        <v>-122</v>
      </c>
      <c r="H38" s="4"/>
      <c r="I38" s="4">
        <v>1983</v>
      </c>
      <c r="J38" s="4"/>
      <c r="K38" s="4">
        <v>-726</v>
      </c>
      <c r="L38" s="4"/>
      <c r="M38" s="4"/>
      <c r="T38" s="197"/>
      <c r="U38" s="204"/>
    </row>
    <row r="39" spans="1:21">
      <c r="A39" s="198"/>
      <c r="B39" s="198" t="s">
        <v>127</v>
      </c>
      <c r="C39" s="256">
        <v>0</v>
      </c>
      <c r="D39" s="198"/>
      <c r="E39" s="256">
        <v>0</v>
      </c>
      <c r="F39" s="4"/>
      <c r="G39" s="256">
        <v>0</v>
      </c>
      <c r="H39" s="4"/>
      <c r="I39" s="256">
        <v>-393</v>
      </c>
      <c r="J39" s="4"/>
      <c r="K39" s="256">
        <v>0</v>
      </c>
      <c r="L39" s="4"/>
      <c r="M39" s="4"/>
      <c r="T39" s="197"/>
      <c r="U39" s="204"/>
    </row>
    <row r="40" spans="1:21">
      <c r="A40" s="198"/>
      <c r="B40" s="198" t="s">
        <v>93</v>
      </c>
      <c r="C40" s="4">
        <v>-7</v>
      </c>
      <c r="D40" s="198"/>
      <c r="E40" s="4">
        <v>-31</v>
      </c>
      <c r="F40" s="4"/>
      <c r="G40" s="4">
        <v>-9</v>
      </c>
      <c r="H40" s="4"/>
      <c r="I40" s="4">
        <v>-32</v>
      </c>
      <c r="J40" s="4"/>
      <c r="K40" s="4">
        <v>13</v>
      </c>
      <c r="L40" s="4"/>
      <c r="M40" s="4"/>
      <c r="T40" s="205"/>
      <c r="U40" s="207"/>
    </row>
    <row r="41" spans="1:21">
      <c r="A41" s="198"/>
      <c r="B41" s="198" t="s">
        <v>157</v>
      </c>
      <c r="C41" s="60">
        <f>SUM(C37:C40)</f>
        <v>81</v>
      </c>
      <c r="D41" s="198"/>
      <c r="E41" s="60">
        <f>SUM(E37:E40)</f>
        <v>-3811</v>
      </c>
      <c r="F41" s="1"/>
      <c r="G41" s="60">
        <f>SUM(G37:G40)</f>
        <v>-748</v>
      </c>
      <c r="H41" s="1"/>
      <c r="I41" s="60">
        <f>SUM(I37:I40)</f>
        <v>817</v>
      </c>
      <c r="J41" s="1"/>
      <c r="K41" s="60">
        <f>SUM(K37:K40)</f>
        <v>-1349</v>
      </c>
      <c r="L41" s="1"/>
      <c r="M41" s="1"/>
      <c r="T41" s="204"/>
      <c r="U41" s="204"/>
    </row>
    <row r="42" spans="1:21" ht="5.0999999999999996" customHeight="1">
      <c r="A42" s="198"/>
      <c r="B42" s="198"/>
      <c r="C42" s="4"/>
      <c r="D42" s="198"/>
      <c r="E42" s="4"/>
      <c r="F42" s="4"/>
      <c r="G42" s="4"/>
      <c r="H42" s="4"/>
      <c r="I42" s="4"/>
      <c r="J42" s="4"/>
      <c r="K42" s="4"/>
      <c r="L42" s="4"/>
      <c r="M42" s="4"/>
      <c r="T42" s="205"/>
      <c r="U42" s="207"/>
    </row>
    <row r="43" spans="1:21">
      <c r="A43" s="198" t="s">
        <v>128</v>
      </c>
      <c r="B43" s="198"/>
      <c r="C43" s="4">
        <f>C34+C41</f>
        <v>4353</v>
      </c>
      <c r="D43" s="198"/>
      <c r="E43" s="4">
        <f>E34+E41</f>
        <v>655</v>
      </c>
      <c r="F43" s="4"/>
      <c r="G43" s="4">
        <f>G34+G41</f>
        <v>1669</v>
      </c>
      <c r="H43" s="4"/>
      <c r="I43" s="4">
        <f>I34+I41</f>
        <v>6674</v>
      </c>
      <c r="J43" s="4"/>
      <c r="K43" s="4">
        <f>K34+K41</f>
        <v>4896</v>
      </c>
      <c r="L43" s="4"/>
      <c r="M43" s="4"/>
      <c r="T43" s="204"/>
      <c r="U43" s="204"/>
    </row>
    <row r="44" spans="1:21" ht="5.0999999999999996" customHeight="1">
      <c r="A44" s="198"/>
      <c r="B44" s="198"/>
      <c r="C44" s="4"/>
      <c r="D44" s="198"/>
      <c r="E44" s="4"/>
      <c r="F44" s="4"/>
      <c r="G44" s="4"/>
      <c r="H44" s="4"/>
      <c r="I44" s="4"/>
      <c r="J44" s="4"/>
      <c r="K44" s="4"/>
      <c r="L44" s="4"/>
      <c r="M44" s="4"/>
      <c r="T44" s="205"/>
      <c r="U44" s="207"/>
    </row>
    <row r="45" spans="1:21">
      <c r="A45" s="198" t="s">
        <v>129</v>
      </c>
      <c r="B45" s="198"/>
      <c r="C45" s="19">
        <v>-219</v>
      </c>
      <c r="D45" s="198"/>
      <c r="E45" s="19">
        <v>115</v>
      </c>
      <c r="F45" s="4"/>
      <c r="G45" s="19">
        <v>383</v>
      </c>
      <c r="H45" s="4"/>
      <c r="I45" s="19">
        <v>1443</v>
      </c>
      <c r="J45" s="4"/>
      <c r="K45" s="19">
        <v>1070</v>
      </c>
      <c r="L45" s="4"/>
      <c r="M45" s="4"/>
      <c r="S45" s="204"/>
      <c r="T45" s="204"/>
      <c r="U45" s="204"/>
    </row>
    <row r="46" spans="1:21" ht="5.0999999999999996" customHeight="1">
      <c r="A46" s="198"/>
      <c r="B46" s="198"/>
      <c r="C46" s="4"/>
      <c r="D46" s="198"/>
      <c r="E46" s="4"/>
      <c r="F46" s="4"/>
      <c r="G46" s="4"/>
      <c r="H46" s="4"/>
      <c r="I46" s="4"/>
      <c r="J46" s="4"/>
      <c r="K46" s="4"/>
      <c r="L46" s="4"/>
      <c r="M46" s="4"/>
      <c r="O46" s="197"/>
      <c r="P46" s="205"/>
      <c r="Q46" s="207"/>
      <c r="S46" s="197"/>
      <c r="T46" s="205"/>
      <c r="U46" s="207"/>
    </row>
    <row r="47" spans="1:21" ht="15.75" thickBot="1">
      <c r="A47" s="198" t="s">
        <v>105</v>
      </c>
      <c r="B47" s="198"/>
      <c r="C47" s="27">
        <f>C43-C45</f>
        <v>4572</v>
      </c>
      <c r="D47" s="198"/>
      <c r="E47" s="27">
        <f>E43-E45</f>
        <v>540</v>
      </c>
      <c r="F47" s="25"/>
      <c r="G47" s="27">
        <f>G43-G45</f>
        <v>1286</v>
      </c>
      <c r="H47" s="25"/>
      <c r="I47" s="27">
        <f>I43-I45</f>
        <v>5231</v>
      </c>
      <c r="J47" s="25"/>
      <c r="K47" s="27">
        <f>K43-K45</f>
        <v>3826</v>
      </c>
      <c r="L47" s="25"/>
      <c r="M47" s="25"/>
      <c r="O47" s="204"/>
      <c r="P47" s="204"/>
      <c r="Q47" s="204"/>
      <c r="S47" s="204"/>
      <c r="T47" s="204"/>
      <c r="U47" s="204"/>
    </row>
    <row r="48" spans="1:21" ht="5.0999999999999996" customHeight="1" thickTop="1">
      <c r="A48" s="198"/>
      <c r="B48" s="198"/>
      <c r="C48" s="4"/>
      <c r="D48" s="198"/>
      <c r="E48" s="4"/>
      <c r="F48" s="4"/>
      <c r="G48" s="4"/>
      <c r="H48" s="4"/>
      <c r="I48" s="4"/>
      <c r="J48" s="4"/>
      <c r="K48" s="4"/>
      <c r="L48" s="4"/>
      <c r="M48" s="4"/>
      <c r="O48" s="197"/>
      <c r="P48" s="200"/>
      <c r="Q48" s="204"/>
      <c r="S48" s="197"/>
      <c r="T48" s="200"/>
      <c r="U48" s="204"/>
    </row>
    <row r="49" spans="1:28" ht="15.75" thickBot="1">
      <c r="A49" s="198" t="s">
        <v>130</v>
      </c>
      <c r="B49" s="42"/>
      <c r="C49" s="41">
        <v>17.079999999999998</v>
      </c>
      <c r="D49" s="198"/>
      <c r="E49" s="41">
        <v>2.06</v>
      </c>
      <c r="F49" s="28"/>
      <c r="G49" s="41">
        <v>4.92</v>
      </c>
      <c r="H49" s="28"/>
      <c r="I49" s="41">
        <v>19.79</v>
      </c>
      <c r="J49" s="28"/>
      <c r="K49" s="41">
        <v>14.54</v>
      </c>
      <c r="L49" s="28"/>
      <c r="M49" s="28"/>
      <c r="O49" s="204"/>
      <c r="P49" s="204"/>
      <c r="Q49" s="204"/>
      <c r="S49" s="204"/>
      <c r="T49" s="204"/>
      <c r="U49" s="204"/>
    </row>
    <row r="50" spans="1:28" ht="5.0999999999999996" customHeight="1" thickTop="1">
      <c r="A50" s="198"/>
      <c r="B50" s="198"/>
      <c r="C50" s="42"/>
      <c r="D50" s="198"/>
      <c r="E50" s="42"/>
      <c r="F50" s="42"/>
      <c r="G50" s="42"/>
      <c r="H50" s="42"/>
      <c r="I50" s="42"/>
      <c r="J50" s="42"/>
      <c r="K50" s="42"/>
      <c r="L50" s="42"/>
      <c r="M50" s="42"/>
      <c r="P50" s="197"/>
      <c r="Q50" s="204"/>
      <c r="T50" s="197"/>
      <c r="U50" s="204"/>
    </row>
    <row r="51" spans="1:28">
      <c r="A51" s="198" t="s">
        <v>131</v>
      </c>
      <c r="B51" s="198"/>
      <c r="C51" s="5">
        <v>267</v>
      </c>
      <c r="D51" s="198"/>
      <c r="E51" s="5">
        <v>262</v>
      </c>
      <c r="F51" s="5"/>
      <c r="G51" s="5">
        <v>261</v>
      </c>
      <c r="H51" s="5"/>
      <c r="I51" s="5">
        <v>264</v>
      </c>
      <c r="J51" s="5"/>
      <c r="K51" s="431">
        <v>263</v>
      </c>
      <c r="L51" s="5"/>
      <c r="M51" s="5"/>
      <c r="O51" s="200"/>
      <c r="P51" s="204"/>
      <c r="Q51" s="200"/>
      <c r="S51" s="200"/>
      <c r="T51" s="204"/>
      <c r="U51" s="200"/>
    </row>
    <row r="52" spans="1:28" ht="5.0999999999999996" customHeight="1">
      <c r="A52" s="198"/>
      <c r="B52" s="198"/>
      <c r="C52" s="38"/>
      <c r="D52" s="198"/>
      <c r="E52" s="38"/>
      <c r="F52" s="38"/>
      <c r="G52" s="38"/>
      <c r="H52" s="38"/>
      <c r="I52" s="38"/>
      <c r="J52" s="38"/>
      <c r="K52" s="38"/>
      <c r="L52" s="38"/>
      <c r="M52" s="38"/>
      <c r="O52" s="197"/>
      <c r="P52" s="206"/>
      <c r="Q52" s="207"/>
      <c r="S52" s="197"/>
      <c r="T52" s="208"/>
      <c r="U52" s="207"/>
    </row>
    <row r="53" spans="1:28" ht="21" customHeight="1" thickBot="1">
      <c r="A53" s="198" t="s">
        <v>132</v>
      </c>
      <c r="B53" s="42"/>
      <c r="C53" s="41">
        <v>16.79</v>
      </c>
      <c r="D53" s="198"/>
      <c r="E53" s="41">
        <v>2.0299999999999998</v>
      </c>
      <c r="F53" s="28"/>
      <c r="G53" s="41">
        <v>4.9000000000000004</v>
      </c>
      <c r="H53" s="28"/>
      <c r="I53" s="41">
        <v>19.45</v>
      </c>
      <c r="J53" s="28"/>
      <c r="K53" s="41">
        <v>14.33</v>
      </c>
      <c r="L53" s="28"/>
      <c r="M53" s="28"/>
      <c r="O53" s="204"/>
      <c r="P53" s="206"/>
      <c r="Q53" s="201"/>
      <c r="S53" s="204"/>
      <c r="T53" s="206"/>
      <c r="U53" s="201"/>
    </row>
    <row r="54" spans="1:28" ht="5.0999999999999996" customHeight="1" thickTop="1">
      <c r="A54" s="198"/>
      <c r="B54" s="198"/>
      <c r="C54" s="38"/>
      <c r="D54" s="198"/>
      <c r="E54" s="38"/>
      <c r="F54" s="38"/>
      <c r="G54" s="38"/>
      <c r="H54" s="38"/>
      <c r="I54" s="38"/>
      <c r="J54" s="38"/>
      <c r="K54" s="38"/>
      <c r="L54" s="38"/>
      <c r="M54" s="38"/>
      <c r="O54" s="197"/>
      <c r="P54" s="206"/>
      <c r="Q54" s="207"/>
      <c r="S54" s="197"/>
      <c r="T54" s="206"/>
      <c r="U54" s="207"/>
    </row>
    <row r="55" spans="1:28">
      <c r="A55" s="198" t="s">
        <v>133</v>
      </c>
      <c r="B55" s="198"/>
      <c r="C55" s="5">
        <v>272</v>
      </c>
      <c r="D55" s="198"/>
      <c r="E55" s="5">
        <v>265</v>
      </c>
      <c r="F55" s="5"/>
      <c r="G55" s="5">
        <v>262</v>
      </c>
      <c r="H55" s="5"/>
      <c r="I55" s="5">
        <v>268</v>
      </c>
      <c r="J55" s="5"/>
      <c r="K55" s="431">
        <v>266</v>
      </c>
      <c r="L55" s="5"/>
      <c r="M55" s="5"/>
      <c r="O55" s="204"/>
      <c r="P55" s="204"/>
      <c r="Q55" s="204"/>
      <c r="S55" s="204"/>
      <c r="T55" s="204"/>
      <c r="U55" s="204"/>
    </row>
    <row r="56" spans="1:28" ht="18.75" customHeight="1">
      <c r="A56" s="198"/>
      <c r="B56" s="198"/>
      <c r="C56" s="38"/>
      <c r="D56" s="198"/>
      <c r="E56" s="38"/>
      <c r="F56" s="38"/>
      <c r="G56" s="38"/>
      <c r="H56" s="38"/>
      <c r="I56" s="38"/>
      <c r="J56" s="38"/>
      <c r="K56" s="38"/>
      <c r="L56" s="38"/>
      <c r="M56" s="38"/>
      <c r="N56" s="12"/>
      <c r="O56" s="197"/>
      <c r="P56" s="200"/>
      <c r="Q56" s="204"/>
      <c r="R56" s="12"/>
      <c r="S56" s="197"/>
      <c r="T56" s="200"/>
      <c r="U56" s="204"/>
      <c r="V56" s="12"/>
      <c r="W56" s="12"/>
      <c r="X56" s="12"/>
      <c r="Y56" s="12"/>
      <c r="Z56" s="12"/>
      <c r="AA56" s="12"/>
      <c r="AB56" s="12"/>
    </row>
    <row r="57" spans="1:28" s="12" customFormat="1">
      <c r="A57" s="35" t="s">
        <v>134</v>
      </c>
      <c r="B57" s="117"/>
      <c r="C57" s="4"/>
      <c r="E57" s="4"/>
      <c r="F57" s="4"/>
      <c r="G57" s="4"/>
      <c r="H57" s="4"/>
      <c r="I57" s="4"/>
      <c r="J57" s="4"/>
      <c r="K57" s="4"/>
      <c r="L57" s="4"/>
      <c r="M57" s="4"/>
      <c r="N57" s="198"/>
      <c r="O57" s="204"/>
      <c r="P57" s="204"/>
      <c r="Q57" s="204"/>
      <c r="R57" s="198"/>
      <c r="S57" s="204"/>
      <c r="T57" s="204"/>
      <c r="U57" s="204"/>
      <c r="V57" s="198"/>
      <c r="W57" s="198"/>
      <c r="X57" s="198"/>
      <c r="Y57" s="198"/>
      <c r="Z57" s="198"/>
      <c r="AA57" s="198"/>
      <c r="AB57" s="198"/>
    </row>
    <row r="58" spans="1:28" ht="5.0999999999999996" customHeight="1">
      <c r="A58" s="198"/>
      <c r="B58" s="198"/>
      <c r="C58" s="4"/>
      <c r="D58" s="198"/>
      <c r="E58" s="4"/>
      <c r="F58" s="4"/>
      <c r="G58" s="4"/>
      <c r="H58" s="4"/>
      <c r="I58" s="4"/>
      <c r="J58" s="4"/>
      <c r="K58" s="4"/>
      <c r="L58" s="4"/>
      <c r="M58" s="4"/>
      <c r="N58" s="12"/>
      <c r="O58" s="203"/>
      <c r="P58" s="201"/>
      <c r="Q58" s="200"/>
      <c r="R58" s="12"/>
      <c r="S58" s="203"/>
      <c r="T58" s="201"/>
      <c r="U58" s="200"/>
      <c r="V58" s="12"/>
      <c r="W58" s="12"/>
      <c r="X58" s="12"/>
      <c r="Y58" s="12"/>
      <c r="Z58" s="12"/>
      <c r="AA58" s="12"/>
      <c r="AB58" s="12"/>
    </row>
    <row r="59" spans="1:28" s="162" customFormat="1" ht="17.100000000000001" customHeight="1">
      <c r="A59" s="170" t="s">
        <v>135</v>
      </c>
      <c r="B59" s="110"/>
      <c r="C59" s="169">
        <v>6.5000000000000002E-2</v>
      </c>
      <c r="E59" s="169">
        <v>6.4000000000000001E-2</v>
      </c>
      <c r="F59" s="169"/>
      <c r="G59" s="169">
        <v>3.5000000000000003E-2</v>
      </c>
      <c r="H59" s="169"/>
      <c r="I59" s="169">
        <v>7.0000000000000007E-2</v>
      </c>
      <c r="J59" s="169"/>
      <c r="K59" s="169">
        <v>6.7000000000000004E-2</v>
      </c>
      <c r="L59" s="169"/>
      <c r="M59" s="169"/>
      <c r="N59" s="12"/>
      <c r="O59" s="204"/>
      <c r="P59" s="204"/>
      <c r="Q59" s="201"/>
      <c r="R59" s="12"/>
      <c r="S59" s="204"/>
      <c r="T59" s="204"/>
      <c r="U59" s="201"/>
      <c r="V59" s="12"/>
      <c r="W59" s="12"/>
      <c r="X59" s="12"/>
      <c r="Y59" s="12"/>
      <c r="Z59" s="12"/>
      <c r="AA59" s="12"/>
      <c r="AB59" s="12"/>
    </row>
    <row r="60" spans="1:28" s="12" customFormat="1" ht="17.100000000000001" customHeight="1">
      <c r="A60" s="77" t="s">
        <v>136</v>
      </c>
      <c r="B60" s="11"/>
      <c r="C60" s="43">
        <v>6.7000000000000004E-2</v>
      </c>
      <c r="E60" s="43">
        <v>8.9999999999999993E-3</v>
      </c>
      <c r="F60" s="43"/>
      <c r="G60" s="43">
        <v>2.4E-2</v>
      </c>
      <c r="H60" s="43"/>
      <c r="I60" s="43">
        <v>7.9000000000000001E-2</v>
      </c>
      <c r="J60" s="43"/>
      <c r="K60" s="43">
        <v>5.1999999999999998E-2</v>
      </c>
      <c r="L60" s="43"/>
      <c r="M60" s="43"/>
      <c r="N60" s="198"/>
      <c r="O60" s="204"/>
      <c r="P60" s="204"/>
      <c r="Q60" s="201"/>
      <c r="R60" s="198"/>
      <c r="S60" s="198"/>
      <c r="T60" s="198"/>
      <c r="U60" s="198"/>
      <c r="V60" s="198"/>
      <c r="W60" s="198"/>
      <c r="X60" s="198"/>
      <c r="Y60" s="198"/>
      <c r="Z60" s="198"/>
      <c r="AA60" s="198"/>
      <c r="AB60" s="198"/>
    </row>
    <row r="61" spans="1:28" s="12" customFormat="1" ht="17.100000000000001" customHeight="1">
      <c r="A61" s="14" t="s">
        <v>137</v>
      </c>
      <c r="B61" s="11"/>
      <c r="C61" s="43">
        <v>9.0999999999999998E-2</v>
      </c>
      <c r="E61" s="43">
        <v>0.01</v>
      </c>
      <c r="F61" s="43"/>
      <c r="G61" s="43">
        <v>0.02</v>
      </c>
      <c r="H61" s="43"/>
      <c r="I61" s="43">
        <v>6.7000000000000004E-2</v>
      </c>
      <c r="J61" s="43"/>
      <c r="K61" s="43">
        <v>4.4999999999999998E-2</v>
      </c>
      <c r="L61" s="43"/>
      <c r="M61" s="43"/>
      <c r="O61" s="198"/>
      <c r="P61" s="197"/>
      <c r="Q61" s="198"/>
    </row>
    <row r="62" spans="1:28" s="12" customFormat="1" ht="17.100000000000001" customHeight="1">
      <c r="A62" s="11" t="s">
        <v>138</v>
      </c>
      <c r="B62" s="11"/>
      <c r="C62" s="43">
        <v>0.25800000000000001</v>
      </c>
      <c r="E62" s="43">
        <v>2.9000000000000001E-2</v>
      </c>
      <c r="F62" s="43"/>
      <c r="G62" s="43">
        <v>7.0999999999999994E-2</v>
      </c>
      <c r="H62" s="43"/>
      <c r="I62" s="43">
        <v>0.246</v>
      </c>
      <c r="J62" s="43"/>
      <c r="K62" s="43">
        <v>0.156</v>
      </c>
      <c r="L62" s="43"/>
      <c r="M62" s="43"/>
      <c r="O62" s="197"/>
      <c r="P62" s="206"/>
      <c r="Q62" s="202"/>
    </row>
    <row r="63" spans="1:28" ht="17.649999999999999" customHeight="1">
      <c r="A63" s="198"/>
      <c r="B63" s="198"/>
      <c r="C63" s="4"/>
      <c r="D63" s="198"/>
      <c r="E63" s="4"/>
      <c r="F63" s="4"/>
      <c r="G63" s="4"/>
      <c r="H63" s="4"/>
      <c r="I63" s="4"/>
      <c r="J63" s="4"/>
      <c r="K63" s="4"/>
      <c r="L63" s="4"/>
      <c r="M63" s="4"/>
      <c r="O63" s="204"/>
      <c r="P63" s="204"/>
      <c r="Q63" s="204"/>
    </row>
    <row r="64" spans="1:28" s="12" customFormat="1">
      <c r="A64" s="198" t="s">
        <v>139</v>
      </c>
      <c r="C64" s="28">
        <v>2</v>
      </c>
      <c r="E64" s="28">
        <v>2.6</v>
      </c>
      <c r="F64" s="28"/>
      <c r="G64" s="28">
        <v>2.6</v>
      </c>
      <c r="H64" s="28"/>
      <c r="I64" s="28">
        <v>2.6</v>
      </c>
      <c r="J64" s="28"/>
      <c r="K64" s="28">
        <v>3</v>
      </c>
      <c r="L64" s="28"/>
      <c r="M64" s="28"/>
      <c r="O64" s="197"/>
      <c r="P64" s="206"/>
      <c r="Q64" s="202"/>
    </row>
    <row r="65" spans="1:28" s="12" customFormat="1">
      <c r="A65" s="198"/>
      <c r="C65" s="28"/>
      <c r="E65" s="28"/>
      <c r="F65" s="28"/>
      <c r="G65" s="28"/>
      <c r="H65" s="28"/>
      <c r="I65" s="28"/>
      <c r="J65" s="28"/>
      <c r="K65" s="28"/>
      <c r="L65" s="28"/>
      <c r="M65" s="28"/>
      <c r="O65" s="197"/>
      <c r="P65" s="206"/>
      <c r="Q65" s="202"/>
    </row>
    <row r="66" spans="1:28" s="12" customFormat="1" ht="5.25" customHeight="1">
      <c r="I66" s="204"/>
      <c r="K66" s="204"/>
      <c r="L66" s="204"/>
      <c r="M66" s="204"/>
      <c r="O66" s="204"/>
      <c r="P66" s="204"/>
      <c r="Q66" s="201"/>
    </row>
    <row r="67" spans="1:28" s="12" customFormat="1" ht="28.15" customHeight="1">
      <c r="A67" s="409" t="s">
        <v>140</v>
      </c>
      <c r="B67" s="455" t="s">
        <v>340</v>
      </c>
      <c r="C67" s="455"/>
      <c r="D67" s="455"/>
      <c r="E67" s="455"/>
      <c r="F67" s="455"/>
      <c r="G67" s="455"/>
      <c r="H67" s="455"/>
      <c r="I67" s="455"/>
      <c r="J67" s="455"/>
      <c r="K67" s="455"/>
      <c r="L67" s="427"/>
      <c r="M67" s="427"/>
      <c r="O67" s="204"/>
      <c r="P67" s="204"/>
      <c r="Q67" s="204"/>
    </row>
    <row r="68" spans="1:28" s="12" customFormat="1" ht="5.0999999999999996" customHeight="1">
      <c r="A68" s="439"/>
      <c r="B68" s="438"/>
      <c r="C68" s="438"/>
      <c r="D68" s="438"/>
      <c r="E68" s="438"/>
      <c r="F68" s="438"/>
      <c r="G68" s="438"/>
      <c r="H68" s="438"/>
      <c r="I68" s="438"/>
      <c r="J68" s="438"/>
      <c r="K68" s="438"/>
      <c r="L68" s="437"/>
      <c r="M68" s="437"/>
      <c r="O68" s="204"/>
      <c r="P68" s="204"/>
      <c r="Q68" s="204"/>
    </row>
    <row r="69" spans="1:28" s="12" customFormat="1" ht="43.9" customHeight="1">
      <c r="A69" s="439" t="s">
        <v>141</v>
      </c>
      <c r="B69" s="455" t="s">
        <v>356</v>
      </c>
      <c r="C69" s="455"/>
      <c r="D69" s="455"/>
      <c r="E69" s="455"/>
      <c r="F69" s="455"/>
      <c r="G69" s="455"/>
      <c r="H69" s="455"/>
      <c r="I69" s="455"/>
      <c r="J69" s="455"/>
      <c r="K69" s="455"/>
      <c r="L69" s="437"/>
      <c r="M69" s="437"/>
      <c r="O69" s="204"/>
      <c r="P69" s="204"/>
      <c r="Q69" s="204"/>
    </row>
    <row r="70" spans="1:28" s="12" customFormat="1" ht="5.0999999999999996" customHeight="1">
      <c r="A70" s="439"/>
      <c r="B70" s="438"/>
      <c r="C70" s="438"/>
      <c r="D70" s="438"/>
      <c r="E70" s="438"/>
      <c r="F70" s="438"/>
      <c r="G70" s="438"/>
      <c r="H70" s="438"/>
      <c r="I70" s="438"/>
      <c r="J70" s="438"/>
      <c r="K70" s="438"/>
      <c r="L70" s="437"/>
      <c r="M70" s="437"/>
      <c r="O70" s="204"/>
      <c r="P70" s="204"/>
      <c r="Q70" s="204"/>
    </row>
    <row r="71" spans="1:28" s="12" customFormat="1" ht="30" customHeight="1">
      <c r="A71" s="439" t="s">
        <v>142</v>
      </c>
      <c r="B71" s="455" t="s">
        <v>350</v>
      </c>
      <c r="C71" s="455"/>
      <c r="D71" s="455"/>
      <c r="E71" s="455"/>
      <c r="F71" s="455"/>
      <c r="G71" s="455"/>
      <c r="H71" s="455"/>
      <c r="I71" s="455"/>
      <c r="J71" s="455"/>
      <c r="K71" s="455"/>
      <c r="L71" s="437"/>
      <c r="M71" s="437"/>
      <c r="O71" s="204"/>
      <c r="P71" s="204"/>
      <c r="Q71" s="204"/>
    </row>
    <row r="72" spans="1:28" s="12" customFormat="1" ht="5.0999999999999996" customHeight="1">
      <c r="A72" s="409"/>
      <c r="B72" s="408"/>
      <c r="C72" s="408"/>
      <c r="D72" s="408"/>
      <c r="E72" s="408"/>
      <c r="F72" s="408"/>
      <c r="G72" s="408"/>
      <c r="H72" s="408"/>
      <c r="I72" s="408"/>
      <c r="J72" s="408"/>
      <c r="K72" s="408"/>
      <c r="L72" s="427"/>
      <c r="M72" s="427"/>
      <c r="O72" s="204"/>
      <c r="P72" s="204"/>
      <c r="Q72" s="204"/>
    </row>
    <row r="73" spans="1:28" s="12" customFormat="1" ht="28.5" customHeight="1">
      <c r="A73" s="409" t="s">
        <v>285</v>
      </c>
      <c r="B73" s="453" t="s">
        <v>357</v>
      </c>
      <c r="C73" s="453"/>
      <c r="D73" s="453"/>
      <c r="E73" s="453"/>
      <c r="F73" s="453"/>
      <c r="G73" s="453"/>
      <c r="H73" s="453"/>
      <c r="I73" s="453"/>
      <c r="J73" s="453"/>
      <c r="K73" s="453"/>
      <c r="L73" s="204"/>
      <c r="M73" s="204"/>
      <c r="N73" s="198"/>
      <c r="O73" s="204"/>
      <c r="P73" s="204"/>
      <c r="Q73" s="204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198"/>
    </row>
    <row r="74" spans="1:28" s="12" customFormat="1" ht="12.75">
      <c r="A74" s="101"/>
      <c r="B74" s="326"/>
      <c r="C74" s="326"/>
      <c r="D74" s="326"/>
      <c r="E74" s="326"/>
      <c r="F74" s="326"/>
      <c r="G74" s="326"/>
      <c r="H74" s="326"/>
      <c r="I74" s="326"/>
      <c r="J74" s="326"/>
      <c r="K74" s="326"/>
      <c r="L74" s="427"/>
      <c r="M74" s="427"/>
      <c r="O74" s="204"/>
      <c r="P74" s="204"/>
      <c r="Q74" s="204"/>
    </row>
    <row r="75" spans="1:28" s="162" customFormat="1" ht="16.5" customHeight="1">
      <c r="A75" s="312" t="s">
        <v>160</v>
      </c>
      <c r="I75" s="168"/>
      <c r="K75" s="168"/>
      <c r="L75" s="168"/>
      <c r="M75" s="168"/>
      <c r="N75" s="198"/>
      <c r="O75" s="204"/>
      <c r="P75" s="204"/>
      <c r="Q75" s="204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</row>
    <row r="76" spans="1:28" s="12" customFormat="1" ht="12.75">
      <c r="A76" s="420"/>
      <c r="B76" s="419"/>
      <c r="C76" s="419"/>
      <c r="D76" s="419"/>
      <c r="E76" s="419"/>
      <c r="F76" s="419"/>
      <c r="G76" s="419"/>
      <c r="H76" s="419"/>
      <c r="I76" s="419"/>
      <c r="J76" s="419"/>
      <c r="K76" s="419"/>
      <c r="L76" s="427"/>
      <c r="M76" s="427"/>
      <c r="O76" s="204"/>
      <c r="P76" s="204"/>
      <c r="Q76" s="204"/>
    </row>
    <row r="77" spans="1:28">
      <c r="I77" s="204"/>
      <c r="K77" s="204"/>
      <c r="L77" s="204"/>
      <c r="M77" s="204"/>
      <c r="O77" s="204"/>
      <c r="P77" s="204"/>
      <c r="Q77" s="204"/>
    </row>
    <row r="78" spans="1:28">
      <c r="I78" s="204"/>
      <c r="K78" s="204"/>
      <c r="L78" s="204"/>
      <c r="M78" s="204"/>
      <c r="O78" s="204"/>
      <c r="P78" s="204"/>
      <c r="Q78" s="200"/>
    </row>
    <row r="79" spans="1:28">
      <c r="I79" s="204"/>
      <c r="K79" s="204"/>
      <c r="L79" s="204"/>
      <c r="M79" s="204"/>
      <c r="O79" s="204"/>
      <c r="P79" s="204"/>
      <c r="Q79" s="201"/>
    </row>
    <row r="80" spans="1:28">
      <c r="I80" s="204"/>
      <c r="K80" s="204"/>
      <c r="L80" s="204"/>
      <c r="M80" s="204"/>
    </row>
    <row r="81" spans="9:13">
      <c r="I81" s="204"/>
      <c r="K81" s="204"/>
      <c r="L81" s="204"/>
      <c r="M81" s="204"/>
    </row>
    <row r="82" spans="9:13">
      <c r="I82" s="204"/>
      <c r="K82" s="204"/>
      <c r="L82" s="204"/>
      <c r="M82" s="204"/>
    </row>
    <row r="83" spans="9:13">
      <c r="I83" s="204"/>
      <c r="K83" s="204"/>
      <c r="L83" s="204"/>
      <c r="M83" s="204"/>
    </row>
    <row r="84" spans="9:13">
      <c r="I84" s="204"/>
      <c r="K84" s="204"/>
      <c r="L84" s="204"/>
      <c r="M84" s="204"/>
    </row>
  </sheetData>
  <mergeCells count="7">
    <mergeCell ref="B73:K73"/>
    <mergeCell ref="A1:K1"/>
    <mergeCell ref="A2:K2"/>
    <mergeCell ref="A3:K3"/>
    <mergeCell ref="B67:K67"/>
    <mergeCell ref="B71:K71"/>
    <mergeCell ref="B69:K69"/>
  </mergeCells>
  <phoneticPr fontId="2" type="noConversion"/>
  <printOptions horizontalCentered="1"/>
  <pageMargins left="0.75" right="0.75" top="0.5" bottom="0.5" header="0.5" footer="0.25"/>
  <pageSetup scale="64" firstPageNumber="2" orientation="portrait" r:id="rId1"/>
  <headerFooter scaleWithDoc="0" alignWithMargins="0">
    <oddFooter>&amp;R&amp;"Arial,Regular"&amp;10Q4 FY22 Stat Book / 4</oddFooter>
  </headerFooter>
  <customProperties>
    <customPr name="SheetOption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9"/>
  <sheetViews>
    <sheetView view="pageBreakPreview" zoomScaleNormal="80" zoomScaleSheetLayoutView="100" workbookViewId="0">
      <selection sqref="A1:Q1"/>
    </sheetView>
  </sheetViews>
  <sheetFormatPr defaultColWidth="10.625" defaultRowHeight="15"/>
  <cols>
    <col min="1" max="1" width="2.625" style="14" customWidth="1"/>
    <col min="2" max="2" width="48.625" style="14" customWidth="1"/>
    <col min="3" max="3" width="11.25" style="14" customWidth="1"/>
    <col min="4" max="4" width="0.75" style="14" customWidth="1"/>
    <col min="5" max="5" width="12" style="14" customWidth="1"/>
    <col min="6" max="6" width="0.75" style="14" customWidth="1"/>
    <col min="7" max="7" width="12" style="14" customWidth="1"/>
    <col min="8" max="8" width="0.75" style="14" customWidth="1"/>
    <col min="9" max="9" width="12" style="14" customWidth="1"/>
    <col min="10" max="10" width="1.125" style="14" customWidth="1"/>
    <col min="11" max="11" width="12" style="14" customWidth="1"/>
    <col min="12" max="12" width="0.75" style="14" customWidth="1"/>
    <col min="13" max="13" width="12.75" style="14" customWidth="1"/>
    <col min="14" max="14" width="0.75" style="14" customWidth="1"/>
    <col min="15" max="15" width="12" style="14" customWidth="1"/>
    <col min="16" max="16" width="0.75" style="14" customWidth="1"/>
    <col min="17" max="17" width="12" style="14" customWidth="1"/>
    <col min="18" max="16384" width="10.625" style="198"/>
  </cols>
  <sheetData>
    <row r="1" spans="1:17" s="225" customFormat="1" ht="24.75" customHeight="1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17" s="225" customFormat="1" ht="24.75" customHeight="1">
      <c r="A2" s="454" t="s">
        <v>143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</row>
    <row r="3" spans="1:17" s="225" customFormat="1" ht="24.75" customHeight="1">
      <c r="A3" s="454" t="s">
        <v>144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</row>
    <row r="4" spans="1:17" ht="15.75">
      <c r="A4" s="30"/>
      <c r="B4" s="266"/>
      <c r="C4" s="30"/>
      <c r="D4" s="30"/>
      <c r="E4" s="30"/>
      <c r="F4" s="30"/>
      <c r="G4" s="30"/>
      <c r="H4" s="30"/>
      <c r="I4" s="30"/>
      <c r="J4" s="30"/>
      <c r="K4" s="302"/>
      <c r="L4" s="302"/>
      <c r="M4" s="302"/>
      <c r="N4" s="302"/>
      <c r="O4" s="302"/>
      <c r="P4" s="302"/>
      <c r="Q4" s="302"/>
    </row>
    <row r="5" spans="1:17" ht="12.75" customHeight="1">
      <c r="A5" s="30"/>
      <c r="B5" s="266"/>
      <c r="C5" s="30"/>
      <c r="D5" s="30"/>
      <c r="E5" s="30"/>
      <c r="F5" s="30"/>
      <c r="G5" s="30"/>
      <c r="H5" s="30"/>
      <c r="I5" s="30"/>
      <c r="J5" s="30"/>
      <c r="K5" s="198"/>
      <c r="L5" s="198"/>
      <c r="M5" s="198"/>
      <c r="N5" s="198"/>
      <c r="O5" s="198"/>
      <c r="P5" s="198"/>
      <c r="Q5" s="198"/>
    </row>
    <row r="6" spans="1:17" s="12" customFormat="1" ht="12.75">
      <c r="A6" s="22" t="s">
        <v>101</v>
      </c>
      <c r="B6" s="22"/>
      <c r="C6" s="92"/>
      <c r="D6" s="92"/>
      <c r="E6" s="92"/>
      <c r="F6" s="92"/>
      <c r="G6" s="92"/>
      <c r="H6" s="92"/>
      <c r="I6" s="92"/>
      <c r="J6" s="92"/>
      <c r="K6" s="22"/>
      <c r="L6" s="22"/>
      <c r="M6" s="22"/>
      <c r="N6" s="22"/>
      <c r="O6" s="22"/>
      <c r="P6" s="22"/>
      <c r="Q6" s="22"/>
    </row>
    <row r="7" spans="1:17" s="12" customFormat="1" ht="12.75">
      <c r="A7" s="22" t="s">
        <v>102</v>
      </c>
      <c r="B7" s="2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</row>
    <row r="8" spans="1:17" ht="15.75">
      <c r="A8" s="302"/>
      <c r="B8" s="302"/>
      <c r="C8" s="302"/>
      <c r="D8" s="302"/>
      <c r="E8" s="302"/>
      <c r="F8" s="302"/>
      <c r="G8" s="302"/>
      <c r="H8" s="302"/>
      <c r="I8" s="302"/>
      <c r="J8" s="303"/>
      <c r="K8" s="73"/>
      <c r="L8" s="73"/>
      <c r="M8" s="73"/>
      <c r="N8" s="73"/>
      <c r="O8" s="73"/>
      <c r="P8" s="73"/>
      <c r="Q8" s="73"/>
    </row>
    <row r="9" spans="1:17" ht="19.5" customHeight="1" thickBot="1">
      <c r="A9" s="198"/>
      <c r="B9" s="198"/>
      <c r="C9" s="31" t="s">
        <v>5</v>
      </c>
      <c r="D9" s="31"/>
      <c r="E9" s="31"/>
      <c r="F9" s="31"/>
      <c r="G9" s="31"/>
      <c r="H9" s="31"/>
      <c r="I9" s="31"/>
      <c r="J9" s="32"/>
      <c r="K9" s="456" t="s">
        <v>6</v>
      </c>
      <c r="L9" s="456"/>
      <c r="M9" s="456"/>
      <c r="N9" s="456"/>
      <c r="O9" s="456"/>
      <c r="P9" s="456"/>
      <c r="Q9" s="456"/>
    </row>
    <row r="10" spans="1:17" s="109" customFormat="1" ht="15.75">
      <c r="A10" s="268"/>
      <c r="C10" s="26" t="s">
        <v>145</v>
      </c>
      <c r="D10" s="26"/>
      <c r="E10" s="26" t="s">
        <v>146</v>
      </c>
      <c r="F10" s="26"/>
      <c r="G10" s="26" t="s">
        <v>147</v>
      </c>
      <c r="H10" s="26"/>
      <c r="I10" s="26" t="s">
        <v>148</v>
      </c>
      <c r="J10" s="26"/>
      <c r="K10" s="26" t="s">
        <v>145</v>
      </c>
      <c r="L10" s="26"/>
      <c r="M10" s="26" t="s">
        <v>146</v>
      </c>
      <c r="N10" s="26"/>
      <c r="O10" s="26" t="s">
        <v>147</v>
      </c>
      <c r="P10" s="26"/>
      <c r="Q10" s="26" t="s">
        <v>148</v>
      </c>
    </row>
    <row r="11" spans="1:17" s="109" customFormat="1" ht="15.75">
      <c r="A11" s="268"/>
      <c r="C11" s="13" t="s">
        <v>149</v>
      </c>
      <c r="D11" s="13"/>
      <c r="E11" s="26" t="s">
        <v>150</v>
      </c>
      <c r="F11" s="26"/>
      <c r="G11" s="13" t="s">
        <v>149</v>
      </c>
      <c r="H11" s="13"/>
      <c r="I11" s="13" t="s">
        <v>149</v>
      </c>
      <c r="J11" s="13"/>
      <c r="K11" s="13" t="s">
        <v>149</v>
      </c>
      <c r="L11" s="13"/>
      <c r="M11" s="26" t="s">
        <v>150</v>
      </c>
      <c r="N11" s="26"/>
      <c r="O11" s="13" t="s">
        <v>149</v>
      </c>
      <c r="P11" s="13"/>
      <c r="Q11" s="13" t="s">
        <v>149</v>
      </c>
    </row>
    <row r="12" spans="1:17" s="109" customFormat="1" ht="15.75">
      <c r="A12" s="35"/>
      <c r="C12" s="14"/>
      <c r="D12" s="14"/>
      <c r="E12" s="14"/>
      <c r="F12" s="14"/>
      <c r="G12" s="14"/>
      <c r="H12" s="14"/>
      <c r="I12" s="14"/>
      <c r="J12" s="34"/>
      <c r="K12" s="14"/>
      <c r="L12" s="14"/>
      <c r="M12" s="14"/>
      <c r="N12" s="14"/>
      <c r="O12" s="14"/>
      <c r="P12" s="14"/>
      <c r="Q12" s="14"/>
    </row>
    <row r="13" spans="1:17" ht="5.0999999999999996" customHeight="1">
      <c r="A13" s="198"/>
      <c r="B13" s="198"/>
      <c r="C13" s="3"/>
      <c r="D13" s="3"/>
      <c r="E13" s="3"/>
      <c r="F13" s="3"/>
      <c r="G13" s="3"/>
      <c r="H13" s="3"/>
      <c r="I13" s="3"/>
      <c r="J13" s="304"/>
      <c r="K13" s="3"/>
      <c r="L13" s="3"/>
      <c r="M13" s="3"/>
      <c r="N13" s="3"/>
      <c r="O13" s="3"/>
      <c r="P13" s="3"/>
      <c r="Q13" s="3"/>
    </row>
    <row r="14" spans="1:17" s="145" customFormat="1">
      <c r="A14" s="145" t="s">
        <v>103</v>
      </c>
      <c r="C14" s="137"/>
      <c r="D14" s="137"/>
      <c r="E14" s="137"/>
      <c r="F14" s="137"/>
      <c r="G14" s="137"/>
      <c r="H14" s="137"/>
      <c r="I14" s="137"/>
      <c r="J14" s="136"/>
      <c r="K14" s="137"/>
      <c r="L14" s="137"/>
      <c r="M14" s="137"/>
      <c r="N14" s="137"/>
      <c r="O14" s="137"/>
      <c r="P14" s="137"/>
      <c r="Q14" s="137"/>
    </row>
    <row r="15" spans="1:17" s="145" customFormat="1">
      <c r="B15" s="145" t="s">
        <v>104</v>
      </c>
      <c r="C15" s="139">
        <v>8400</v>
      </c>
      <c r="D15" s="140"/>
      <c r="E15" s="139">
        <v>9076</v>
      </c>
      <c r="F15" s="140"/>
      <c r="G15" s="139">
        <v>9098</v>
      </c>
      <c r="H15" s="140"/>
      <c r="I15" s="139">
        <v>9598</v>
      </c>
      <c r="J15" s="140"/>
      <c r="K15" s="139">
        <v>9222</v>
      </c>
      <c r="L15" s="140"/>
      <c r="M15" s="139">
        <v>9604</v>
      </c>
      <c r="N15" s="140"/>
      <c r="O15" s="139">
        <v>9005</v>
      </c>
      <c r="P15" s="140"/>
      <c r="Q15" s="139">
        <v>9500</v>
      </c>
    </row>
    <row r="16" spans="1:17" s="145" customFormat="1">
      <c r="B16" s="145" t="s">
        <v>106</v>
      </c>
      <c r="C16" s="135">
        <v>4245</v>
      </c>
      <c r="D16" s="135"/>
      <c r="E16" s="135">
        <v>4525</v>
      </c>
      <c r="F16" s="135"/>
      <c r="G16" s="135">
        <v>4828</v>
      </c>
      <c r="H16" s="135"/>
      <c r="I16" s="135">
        <v>4797</v>
      </c>
      <c r="J16" s="136"/>
      <c r="K16" s="135">
        <v>4799</v>
      </c>
      <c r="L16" s="135"/>
      <c r="M16" s="135">
        <v>5142</v>
      </c>
      <c r="N16" s="135"/>
      <c r="O16" s="135">
        <v>5261</v>
      </c>
      <c r="P16" s="135"/>
      <c r="Q16" s="135">
        <v>5320</v>
      </c>
    </row>
    <row r="17" spans="1:17" s="145" customFormat="1" ht="18.75" customHeight="1">
      <c r="B17" s="145" t="s">
        <v>151</v>
      </c>
      <c r="C17" s="135">
        <v>1664</v>
      </c>
      <c r="D17" s="135"/>
      <c r="E17" s="135">
        <v>1673</v>
      </c>
      <c r="F17" s="135"/>
      <c r="G17" s="135">
        <v>1613</v>
      </c>
      <c r="H17" s="135"/>
      <c r="I17" s="135">
        <v>1862</v>
      </c>
      <c r="J17" s="136"/>
      <c r="K17" s="135">
        <v>1959</v>
      </c>
      <c r="L17" s="135"/>
      <c r="M17" s="135">
        <v>1918</v>
      </c>
      <c r="N17" s="135"/>
      <c r="O17" s="135">
        <v>1750</v>
      </c>
      <c r="P17" s="135"/>
      <c r="Q17" s="135">
        <v>1955</v>
      </c>
    </row>
    <row r="18" spans="1:17" s="145" customFormat="1">
      <c r="B18" s="145" t="s">
        <v>108</v>
      </c>
      <c r="C18" s="135">
        <v>6</v>
      </c>
      <c r="D18" s="135"/>
      <c r="E18" s="135">
        <v>6</v>
      </c>
      <c r="F18" s="135"/>
      <c r="G18" s="135">
        <v>7</v>
      </c>
      <c r="H18" s="135"/>
      <c r="I18" s="135">
        <v>9</v>
      </c>
      <c r="J18" s="135"/>
      <c r="K18" s="135">
        <v>9</v>
      </c>
      <c r="L18" s="135"/>
      <c r="M18" s="135">
        <v>4</v>
      </c>
      <c r="N18" s="135"/>
      <c r="O18" s="135">
        <v>4</v>
      </c>
      <c r="P18" s="135"/>
      <c r="Q18" s="135">
        <v>5</v>
      </c>
    </row>
    <row r="19" spans="1:17" s="145" customFormat="1">
      <c r="B19" s="145" t="s">
        <v>109</v>
      </c>
      <c r="C19" s="141">
        <v>982</v>
      </c>
      <c r="D19" s="142"/>
      <c r="E19" s="141">
        <v>1033</v>
      </c>
      <c r="F19" s="142"/>
      <c r="G19" s="141">
        <v>980</v>
      </c>
      <c r="H19" s="142"/>
      <c r="I19" s="141">
        <v>1048</v>
      </c>
      <c r="J19" s="143"/>
      <c r="K19" s="141">
        <v>1063</v>
      </c>
      <c r="L19" s="142"/>
      <c r="M19" s="141">
        <v>1156</v>
      </c>
      <c r="N19" s="142"/>
      <c r="O19" s="141">
        <v>990</v>
      </c>
      <c r="P19" s="142"/>
      <c r="Q19" s="141">
        <v>1027</v>
      </c>
    </row>
    <row r="20" spans="1:17" s="145" customFormat="1" ht="18.600000000000001" customHeight="1">
      <c r="B20" s="145" t="s">
        <v>110</v>
      </c>
      <c r="C20" s="135">
        <f>SUM(C15:C19)</f>
        <v>15297</v>
      </c>
      <c r="D20" s="135"/>
      <c r="E20" s="135">
        <f>SUM(E15:E19)</f>
        <v>16313</v>
      </c>
      <c r="F20" s="135"/>
      <c r="G20" s="135">
        <f>SUM(G15:G19)</f>
        <v>16526</v>
      </c>
      <c r="H20" s="135"/>
      <c r="I20" s="135">
        <f>SUM(I15:I19)</f>
        <v>17314</v>
      </c>
      <c r="J20" s="136"/>
      <c r="K20" s="135">
        <f>SUM(K15:K19)</f>
        <v>17052</v>
      </c>
      <c r="L20" s="135"/>
      <c r="M20" s="135">
        <f>SUM(M15:M19)</f>
        <v>17824</v>
      </c>
      <c r="N20" s="135"/>
      <c r="O20" s="146">
        <f>SUM(O15:O19)</f>
        <v>17010</v>
      </c>
      <c r="P20" s="135"/>
      <c r="Q20" s="146">
        <f>SUM(Q15:Q19)</f>
        <v>17807</v>
      </c>
    </row>
    <row r="21" spans="1:17" s="145" customFormat="1" ht="5.0999999999999996" customHeight="1">
      <c r="C21" s="135"/>
      <c r="D21" s="135"/>
      <c r="E21" s="135"/>
      <c r="F21" s="135"/>
      <c r="G21" s="135"/>
      <c r="H21" s="135"/>
      <c r="I21" s="135"/>
      <c r="J21" s="136"/>
      <c r="K21" s="135"/>
      <c r="L21" s="135"/>
      <c r="M21" s="135"/>
      <c r="N21" s="135"/>
      <c r="O21" s="135"/>
      <c r="P21" s="135"/>
      <c r="Q21" s="135"/>
    </row>
    <row r="22" spans="1:17" s="145" customFormat="1">
      <c r="A22" s="145" t="s">
        <v>112</v>
      </c>
      <c r="C22" s="144"/>
      <c r="D22" s="144"/>
      <c r="E22" s="144"/>
      <c r="F22" s="144"/>
      <c r="G22" s="144"/>
      <c r="H22" s="144"/>
      <c r="I22" s="144"/>
      <c r="J22" s="136"/>
      <c r="K22" s="144"/>
      <c r="L22" s="144"/>
      <c r="M22" s="144"/>
      <c r="N22" s="144"/>
      <c r="O22" s="144"/>
      <c r="P22" s="144"/>
      <c r="Q22" s="144"/>
    </row>
    <row r="23" spans="1:17" s="145" customFormat="1">
      <c r="B23" s="145" t="s">
        <v>113</v>
      </c>
      <c r="C23" s="135">
        <v>5664</v>
      </c>
      <c r="D23" s="137"/>
      <c r="E23" s="135">
        <v>5889</v>
      </c>
      <c r="F23" s="137"/>
      <c r="G23" s="135">
        <v>6124</v>
      </c>
      <c r="H23" s="137"/>
      <c r="I23" s="135">
        <v>6118</v>
      </c>
      <c r="J23" s="135"/>
      <c r="K23" s="135">
        <v>6260</v>
      </c>
      <c r="L23" s="137"/>
      <c r="M23" s="135">
        <v>6260</v>
      </c>
      <c r="N23" s="137"/>
      <c r="O23" s="135">
        <v>6069</v>
      </c>
      <c r="P23" s="137"/>
      <c r="Q23" s="135">
        <v>6187</v>
      </c>
    </row>
    <row r="24" spans="1:17" s="145" customFormat="1">
      <c r="B24" s="145" t="s">
        <v>114</v>
      </c>
      <c r="C24" s="135">
        <v>3445</v>
      </c>
      <c r="D24" s="137"/>
      <c r="E24" s="135">
        <v>3840</v>
      </c>
      <c r="F24" s="137"/>
      <c r="G24" s="135">
        <v>3935</v>
      </c>
      <c r="H24" s="137"/>
      <c r="I24" s="135">
        <v>3881</v>
      </c>
      <c r="J24" s="135"/>
      <c r="K24" s="135">
        <v>3967</v>
      </c>
      <c r="L24" s="137"/>
      <c r="M24" s="135">
        <v>4346</v>
      </c>
      <c r="N24" s="137"/>
      <c r="O24" s="135">
        <v>4253</v>
      </c>
      <c r="P24" s="137"/>
      <c r="Q24" s="135">
        <v>4088</v>
      </c>
    </row>
    <row r="25" spans="1:17" s="145" customFormat="1">
      <c r="B25" s="145" t="s">
        <v>115</v>
      </c>
      <c r="C25" s="135">
        <v>818</v>
      </c>
      <c r="D25" s="137"/>
      <c r="E25" s="135">
        <v>835</v>
      </c>
      <c r="F25" s="137"/>
      <c r="G25" s="135">
        <v>873</v>
      </c>
      <c r="H25" s="137"/>
      <c r="I25" s="135">
        <v>835</v>
      </c>
      <c r="J25" s="135"/>
      <c r="K25" s="135">
        <v>823</v>
      </c>
      <c r="L25" s="137"/>
      <c r="M25" s="135">
        <v>836</v>
      </c>
      <c r="N25" s="137"/>
      <c r="O25" s="135">
        <v>874</v>
      </c>
      <c r="P25" s="137"/>
      <c r="Q25" s="135">
        <v>827</v>
      </c>
    </row>
    <row r="26" spans="1:17" s="145" customFormat="1">
      <c r="B26" s="145" t="s">
        <v>116</v>
      </c>
      <c r="C26" s="135">
        <v>751</v>
      </c>
      <c r="D26" s="137"/>
      <c r="E26" s="135">
        <v>756</v>
      </c>
      <c r="F26" s="137"/>
      <c r="G26" s="135">
        <v>786</v>
      </c>
      <c r="H26" s="137"/>
      <c r="I26" s="135">
        <v>802</v>
      </c>
      <c r="J26" s="135"/>
      <c r="K26" s="135">
        <v>808</v>
      </c>
      <c r="L26" s="137"/>
      <c r="M26" s="135">
        <v>828</v>
      </c>
      <c r="N26" s="137"/>
      <c r="O26" s="135">
        <v>851</v>
      </c>
      <c r="P26" s="137"/>
      <c r="Q26" s="135">
        <v>866</v>
      </c>
    </row>
    <row r="27" spans="1:17" s="145" customFormat="1">
      <c r="B27" s="145" t="s">
        <v>117</v>
      </c>
      <c r="C27" s="135">
        <v>703</v>
      </c>
      <c r="D27" s="137"/>
      <c r="E27" s="135">
        <v>818</v>
      </c>
      <c r="F27" s="137"/>
      <c r="G27" s="135">
        <v>914</v>
      </c>
      <c r="H27" s="137"/>
      <c r="I27" s="135">
        <v>939</v>
      </c>
      <c r="J27" s="135"/>
      <c r="K27" s="135">
        <v>986</v>
      </c>
      <c r="L27" s="137"/>
      <c r="M27" s="135">
        <v>1052</v>
      </c>
      <c r="N27" s="137"/>
      <c r="O27" s="135">
        <v>907</v>
      </c>
      <c r="P27" s="137"/>
      <c r="Q27" s="135">
        <v>944</v>
      </c>
    </row>
    <row r="28" spans="1:17" s="145" customFormat="1">
      <c r="B28" s="145" t="s">
        <v>118</v>
      </c>
      <c r="C28" s="135">
        <v>675</v>
      </c>
      <c r="D28" s="137"/>
      <c r="E28" s="135">
        <v>665</v>
      </c>
      <c r="F28" s="137"/>
      <c r="G28" s="135">
        <v>628</v>
      </c>
      <c r="H28" s="137"/>
      <c r="I28" s="135">
        <v>654</v>
      </c>
      <c r="J28" s="135"/>
      <c r="K28" s="135">
        <v>735</v>
      </c>
      <c r="L28" s="137"/>
      <c r="M28" s="135">
        <v>751</v>
      </c>
      <c r="N28" s="137"/>
      <c r="O28" s="135">
        <v>658</v>
      </c>
      <c r="P28" s="137"/>
      <c r="Q28" s="135">
        <v>690</v>
      </c>
    </row>
    <row r="29" spans="1:17" s="145" customFormat="1">
      <c r="B29" s="145" t="s">
        <v>152</v>
      </c>
      <c r="C29" s="256">
        <v>0</v>
      </c>
      <c r="D29" s="256"/>
      <c r="E29" s="256">
        <v>0</v>
      </c>
      <c r="F29" s="256"/>
      <c r="G29" s="256">
        <v>0</v>
      </c>
      <c r="H29" s="256"/>
      <c r="I29" s="256">
        <v>0</v>
      </c>
      <c r="J29" s="256"/>
      <c r="K29" s="256">
        <v>0</v>
      </c>
      <c r="L29" s="256"/>
      <c r="M29" s="256">
        <v>0</v>
      </c>
      <c r="N29" s="137"/>
      <c r="O29" s="135">
        <v>4</v>
      </c>
      <c r="P29" s="137"/>
      <c r="Q29" s="135">
        <v>316</v>
      </c>
    </row>
    <row r="30" spans="1:17" s="145" customFormat="1">
      <c r="B30" s="145" t="s">
        <v>120</v>
      </c>
      <c r="C30" s="256">
        <v>0</v>
      </c>
      <c r="D30" s="256"/>
      <c r="E30" s="256">
        <v>0</v>
      </c>
      <c r="F30" s="256"/>
      <c r="G30" s="256">
        <v>0</v>
      </c>
      <c r="H30" s="137"/>
      <c r="I30" s="135">
        <v>380</v>
      </c>
      <c r="J30" s="135"/>
      <c r="K30" s="256">
        <v>0</v>
      </c>
      <c r="L30" s="256"/>
      <c r="M30" s="256">
        <v>0</v>
      </c>
      <c r="N30" s="256"/>
      <c r="O30" s="256">
        <v>0</v>
      </c>
      <c r="P30" s="256"/>
      <c r="Q30" s="256">
        <v>0</v>
      </c>
    </row>
    <row r="31" spans="1:17" s="145" customFormat="1">
      <c r="B31" s="145" t="s">
        <v>121</v>
      </c>
      <c r="C31" s="141">
        <v>2270</v>
      </c>
      <c r="D31" s="138"/>
      <c r="E31" s="141">
        <v>2395</v>
      </c>
      <c r="F31" s="138"/>
      <c r="G31" s="141">
        <v>2408</v>
      </c>
      <c r="H31" s="138"/>
      <c r="I31" s="135">
        <v>2377</v>
      </c>
      <c r="J31" s="144"/>
      <c r="K31" s="141">
        <v>2402</v>
      </c>
      <c r="L31" s="138"/>
      <c r="M31" s="141">
        <v>2583</v>
      </c>
      <c r="N31" s="138"/>
      <c r="O31" s="141">
        <v>2483</v>
      </c>
      <c r="P31" s="138"/>
      <c r="Q31" s="135">
        <v>2573</v>
      </c>
    </row>
    <row r="32" spans="1:17" s="145" customFormat="1">
      <c r="B32" s="305" t="s">
        <v>122</v>
      </c>
      <c r="C32" s="135">
        <f>SUM(C23:C31)</f>
        <v>14326</v>
      </c>
      <c r="D32" s="135"/>
      <c r="E32" s="135">
        <f>SUM(E23:E31)</f>
        <v>15198</v>
      </c>
      <c r="F32" s="135"/>
      <c r="G32" s="135">
        <f>SUM(G23:G31)</f>
        <v>15668</v>
      </c>
      <c r="H32" s="135"/>
      <c r="I32" s="146">
        <f>SUM(I23:I31)</f>
        <v>15986</v>
      </c>
      <c r="J32" s="136"/>
      <c r="K32" s="146">
        <v>15981</v>
      </c>
      <c r="L32" s="135"/>
      <c r="M32" s="146">
        <v>16656</v>
      </c>
      <c r="N32" s="135"/>
      <c r="O32" s="146">
        <f>SUM(O23:O31)</f>
        <v>16099</v>
      </c>
      <c r="P32" s="135"/>
      <c r="Q32" s="146">
        <f>SUM(Q23:Q31)</f>
        <v>16491</v>
      </c>
    </row>
    <row r="33" spans="1:17" s="145" customFormat="1" ht="5.0999999999999996" customHeight="1">
      <c r="C33" s="144"/>
      <c r="D33" s="144"/>
      <c r="E33" s="144"/>
      <c r="F33" s="144"/>
      <c r="G33" s="144"/>
      <c r="H33" s="144"/>
      <c r="I33" s="144"/>
      <c r="J33" s="136"/>
      <c r="K33" s="144"/>
      <c r="L33" s="144"/>
      <c r="M33" s="144"/>
      <c r="N33" s="144"/>
      <c r="O33" s="144"/>
      <c r="P33" s="144"/>
      <c r="Q33" s="144"/>
    </row>
    <row r="34" spans="1:17" s="145" customFormat="1">
      <c r="A34" s="145" t="s">
        <v>153</v>
      </c>
      <c r="C34" s="138"/>
      <c r="D34" s="138"/>
      <c r="E34" s="138"/>
      <c r="F34" s="138"/>
      <c r="G34" s="138"/>
      <c r="H34" s="138"/>
      <c r="I34" s="138"/>
      <c r="J34" s="136"/>
      <c r="K34" s="138"/>
      <c r="L34" s="138"/>
      <c r="M34" s="138"/>
      <c r="N34" s="138"/>
      <c r="O34" s="138"/>
      <c r="P34" s="138"/>
      <c r="Q34" s="138"/>
    </row>
    <row r="35" spans="1:17" s="145" customFormat="1">
      <c r="B35" s="145" t="s">
        <v>104</v>
      </c>
      <c r="C35" s="135">
        <v>342</v>
      </c>
      <c r="D35" s="137"/>
      <c r="E35" s="135">
        <v>613</v>
      </c>
      <c r="F35" s="135"/>
      <c r="G35" s="135">
        <v>344</v>
      </c>
      <c r="H35" s="137"/>
      <c r="I35" s="135">
        <v>873</v>
      </c>
      <c r="J35" s="135"/>
      <c r="K35" s="135">
        <v>388</v>
      </c>
      <c r="L35" s="137"/>
      <c r="M35" s="135">
        <v>630</v>
      </c>
      <c r="N35" s="135"/>
      <c r="O35" s="135">
        <v>389</v>
      </c>
      <c r="P35" s="137"/>
      <c r="Q35" s="135">
        <v>769</v>
      </c>
    </row>
    <row r="36" spans="1:17" s="145" customFormat="1">
      <c r="B36" s="145" t="s">
        <v>106</v>
      </c>
      <c r="C36" s="135">
        <v>615</v>
      </c>
      <c r="D36" s="137"/>
      <c r="E36" s="135">
        <v>502</v>
      </c>
      <c r="F36" s="137"/>
      <c r="G36" s="135">
        <v>624</v>
      </c>
      <c r="H36" s="137"/>
      <c r="I36" s="135">
        <v>815</v>
      </c>
      <c r="J36" s="136"/>
      <c r="K36" s="135">
        <v>676</v>
      </c>
      <c r="L36" s="137"/>
      <c r="M36" s="135">
        <v>590</v>
      </c>
      <c r="N36" s="137"/>
      <c r="O36" s="135">
        <v>586</v>
      </c>
      <c r="P36" s="137"/>
      <c r="Q36" s="135">
        <v>811</v>
      </c>
    </row>
    <row r="37" spans="1:17" s="145" customFormat="1" ht="15" customHeight="1">
      <c r="B37" s="145" t="s">
        <v>151</v>
      </c>
      <c r="C37" s="135">
        <v>165</v>
      </c>
      <c r="D37" s="135"/>
      <c r="E37" s="135">
        <v>108</v>
      </c>
      <c r="F37" s="135"/>
      <c r="G37" s="135">
        <v>49</v>
      </c>
      <c r="H37" s="135"/>
      <c r="I37" s="135">
        <v>168</v>
      </c>
      <c r="J37" s="136"/>
      <c r="K37" s="135">
        <v>176</v>
      </c>
      <c r="L37" s="135"/>
      <c r="M37" s="135">
        <v>148</v>
      </c>
      <c r="N37" s="135"/>
      <c r="O37" s="135">
        <v>97</v>
      </c>
      <c r="P37" s="135"/>
      <c r="Q37" s="135">
        <v>194</v>
      </c>
    </row>
    <row r="38" spans="1:17" s="145" customFormat="1">
      <c r="B38" s="145" t="s">
        <v>123</v>
      </c>
      <c r="C38" s="135">
        <v>-151</v>
      </c>
      <c r="D38" s="135"/>
      <c r="E38" s="135">
        <v>-108</v>
      </c>
      <c r="F38" s="135"/>
      <c r="G38" s="141">
        <v>-159</v>
      </c>
      <c r="H38" s="135"/>
      <c r="I38" s="135">
        <v>-528</v>
      </c>
      <c r="J38" s="136"/>
      <c r="K38" s="135">
        <v>-169</v>
      </c>
      <c r="L38" s="135"/>
      <c r="M38" s="135">
        <v>-200</v>
      </c>
      <c r="N38" s="135"/>
      <c r="O38" s="135">
        <v>-161</v>
      </c>
      <c r="P38" s="135"/>
      <c r="Q38" s="135">
        <v>-458</v>
      </c>
    </row>
    <row r="39" spans="1:17" s="145" customFormat="1">
      <c r="B39" s="145" t="s">
        <v>154</v>
      </c>
      <c r="C39" s="146">
        <f>SUM(C35:C38)</f>
        <v>971</v>
      </c>
      <c r="D39" s="135"/>
      <c r="E39" s="146">
        <f>SUM(E35:E38)</f>
        <v>1115</v>
      </c>
      <c r="F39" s="135"/>
      <c r="G39" s="146">
        <f>SUM(G35:G38)</f>
        <v>858</v>
      </c>
      <c r="H39" s="135"/>
      <c r="I39" s="146">
        <f>SUM(I35:I38)</f>
        <v>1328</v>
      </c>
      <c r="J39" s="135"/>
      <c r="K39" s="146">
        <v>1071</v>
      </c>
      <c r="L39" s="135"/>
      <c r="M39" s="146">
        <v>1168</v>
      </c>
      <c r="N39" s="135"/>
      <c r="O39" s="146">
        <f>SUM(O35:O38)</f>
        <v>911</v>
      </c>
      <c r="P39" s="135"/>
      <c r="Q39" s="146">
        <f>SUM(Q35:Q38)</f>
        <v>1316</v>
      </c>
    </row>
    <row r="40" spans="1:17" s="145" customFormat="1" ht="5.0999999999999996" customHeight="1">
      <c r="C40" s="137"/>
      <c r="E40" s="137"/>
      <c r="G40" s="137"/>
      <c r="H40" s="137"/>
      <c r="I40" s="137"/>
      <c r="J40" s="136"/>
      <c r="K40" s="137"/>
      <c r="M40" s="137"/>
      <c r="O40" s="137"/>
      <c r="P40" s="137"/>
      <c r="Q40" s="137"/>
    </row>
    <row r="41" spans="1:17" s="145" customFormat="1">
      <c r="A41" s="145" t="s">
        <v>155</v>
      </c>
      <c r="C41" s="147"/>
      <c r="E41" s="147"/>
      <c r="G41" s="147"/>
      <c r="H41" s="147"/>
      <c r="I41" s="147"/>
      <c r="J41" s="136"/>
      <c r="K41" s="147"/>
      <c r="M41" s="147"/>
      <c r="O41" s="147"/>
      <c r="P41" s="147"/>
      <c r="Q41" s="147"/>
    </row>
    <row r="42" spans="1:17" s="145" customFormat="1">
      <c r="B42" s="145" t="s">
        <v>126</v>
      </c>
      <c r="C42" s="135">
        <v>-114</v>
      </c>
      <c r="D42" s="135"/>
      <c r="E42" s="135">
        <v>-124</v>
      </c>
      <c r="F42" s="135"/>
      <c r="G42" s="135">
        <v>-125</v>
      </c>
      <c r="H42" s="135"/>
      <c r="I42" s="135">
        <v>-147</v>
      </c>
      <c r="J42" s="136"/>
      <c r="K42" s="135">
        <v>-127</v>
      </c>
      <c r="L42" s="135"/>
      <c r="M42" s="135">
        <v>-131</v>
      </c>
      <c r="N42" s="135"/>
      <c r="O42" s="135">
        <v>-135</v>
      </c>
      <c r="P42" s="135"/>
      <c r="Q42" s="135">
        <v>-136</v>
      </c>
    </row>
    <row r="43" spans="1:17" s="145" customFormat="1">
      <c r="B43" s="145" t="s">
        <v>156</v>
      </c>
      <c r="C43" s="135">
        <v>146</v>
      </c>
      <c r="D43" s="135"/>
      <c r="E43" s="135">
        <v>147</v>
      </c>
      <c r="F43" s="135"/>
      <c r="G43" s="135">
        <v>143</v>
      </c>
      <c r="H43" s="135"/>
      <c r="I43" s="135">
        <v>162</v>
      </c>
      <c r="J43" s="136"/>
      <c r="K43" s="135">
        <v>158</v>
      </c>
      <c r="L43" s="135"/>
      <c r="M43" s="135">
        <v>158</v>
      </c>
      <c r="N43" s="135"/>
      <c r="O43" s="135">
        <v>158</v>
      </c>
      <c r="P43" s="135"/>
      <c r="Q43" s="135">
        <v>-3725</v>
      </c>
    </row>
    <row r="44" spans="1:17" s="145" customFormat="1">
      <c r="B44" s="145" t="s">
        <v>93</v>
      </c>
      <c r="C44" s="135">
        <v>-21</v>
      </c>
      <c r="D44" s="144"/>
      <c r="E44" s="135">
        <v>1</v>
      </c>
      <c r="F44" s="144"/>
      <c r="G44" s="135">
        <v>-2</v>
      </c>
      <c r="H44" s="144"/>
      <c r="I44" s="135">
        <v>15</v>
      </c>
      <c r="J44" s="136"/>
      <c r="K44" s="135">
        <v>-1</v>
      </c>
      <c r="L44" s="144"/>
      <c r="M44" s="135">
        <v>-18</v>
      </c>
      <c r="N44" s="144"/>
      <c r="O44" s="135">
        <v>-3</v>
      </c>
      <c r="P44" s="144"/>
      <c r="Q44" s="135">
        <v>-9</v>
      </c>
    </row>
    <row r="45" spans="1:17" s="145" customFormat="1">
      <c r="B45" s="145" t="s">
        <v>157</v>
      </c>
      <c r="C45" s="148">
        <f>SUM(C42:C44)</f>
        <v>11</v>
      </c>
      <c r="D45" s="138"/>
      <c r="E45" s="148">
        <f>SUM(E42:E44)</f>
        <v>24</v>
      </c>
      <c r="F45" s="138"/>
      <c r="G45" s="148">
        <f>SUM(G42:G44)</f>
        <v>16</v>
      </c>
      <c r="H45" s="138"/>
      <c r="I45" s="148">
        <f>SUM(I42:I44)</f>
        <v>30</v>
      </c>
      <c r="J45" s="136"/>
      <c r="K45" s="148">
        <f>SUM(K42:K44)</f>
        <v>30</v>
      </c>
      <c r="L45" s="135"/>
      <c r="M45" s="148">
        <v>9</v>
      </c>
      <c r="N45" s="135"/>
      <c r="O45" s="148">
        <f>SUM(O42:O44)</f>
        <v>20</v>
      </c>
      <c r="P45" s="135"/>
      <c r="Q45" s="160">
        <f>SUM(Q42:Q44)</f>
        <v>-3870</v>
      </c>
    </row>
    <row r="46" spans="1:17" s="145" customFormat="1" ht="5.0999999999999996" customHeight="1">
      <c r="C46" s="137"/>
      <c r="E46" s="137"/>
      <c r="G46" s="137"/>
      <c r="H46" s="137"/>
      <c r="I46" s="137"/>
      <c r="J46" s="136"/>
      <c r="K46" s="137"/>
      <c r="M46" s="137"/>
      <c r="O46" s="137"/>
      <c r="P46" s="137"/>
      <c r="Q46" s="137"/>
    </row>
    <row r="47" spans="1:17" s="145" customFormat="1">
      <c r="A47" s="145" t="s">
        <v>158</v>
      </c>
      <c r="C47" s="135">
        <v>982</v>
      </c>
      <c r="D47" s="135"/>
      <c r="E47" s="135">
        <v>1139</v>
      </c>
      <c r="F47" s="135"/>
      <c r="G47" s="135">
        <v>874</v>
      </c>
      <c r="H47" s="135"/>
      <c r="I47" s="135">
        <v>1358</v>
      </c>
      <c r="J47" s="135"/>
      <c r="K47" s="135">
        <v>1101</v>
      </c>
      <c r="L47" s="135"/>
      <c r="M47" s="135">
        <v>1177</v>
      </c>
      <c r="N47" s="135"/>
      <c r="O47" s="135">
        <v>931</v>
      </c>
      <c r="P47" s="135"/>
      <c r="Q47" s="135">
        <f>Q39+Q45</f>
        <v>-2554</v>
      </c>
    </row>
    <row r="48" spans="1:17" s="145" customFormat="1" ht="5.0999999999999996" customHeight="1"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</row>
    <row r="49" spans="1:19" s="145" customFormat="1">
      <c r="A49" s="145" t="s">
        <v>129</v>
      </c>
      <c r="C49" s="141">
        <v>386</v>
      </c>
      <c r="D49" s="149"/>
      <c r="E49" s="141">
        <v>364</v>
      </c>
      <c r="F49" s="149"/>
      <c r="G49" s="141">
        <v>-1200</v>
      </c>
      <c r="H49" s="149"/>
      <c r="I49" s="141">
        <v>231</v>
      </c>
      <c r="J49" s="149"/>
      <c r="K49" s="141">
        <v>266</v>
      </c>
      <c r="L49" s="149"/>
      <c r="M49" s="141">
        <v>242</v>
      </c>
      <c r="N49" s="149"/>
      <c r="O49" s="141">
        <v>192</v>
      </c>
      <c r="P49" s="149"/>
      <c r="Q49" s="141">
        <v>-585</v>
      </c>
    </row>
    <row r="50" spans="1:19" s="145" customFormat="1" ht="5.0999999999999996" customHeight="1">
      <c r="C50" s="137"/>
      <c r="E50" s="137"/>
      <c r="G50" s="137"/>
      <c r="H50" s="137"/>
      <c r="I50" s="137"/>
      <c r="J50" s="137"/>
      <c r="K50" s="137"/>
      <c r="M50" s="137"/>
      <c r="O50" s="137"/>
      <c r="P50" s="137"/>
      <c r="Q50" s="137"/>
    </row>
    <row r="51" spans="1:19" s="145" customFormat="1" ht="15.75" thickBot="1">
      <c r="A51" s="145" t="s">
        <v>159</v>
      </c>
      <c r="C51" s="150">
        <f>C47-C49</f>
        <v>596</v>
      </c>
      <c r="D51" s="151"/>
      <c r="E51" s="150">
        <f>E47-E49</f>
        <v>775</v>
      </c>
      <c r="F51" s="151"/>
      <c r="G51" s="150">
        <f>G47-G49</f>
        <v>2074</v>
      </c>
      <c r="H51" s="151"/>
      <c r="I51" s="150">
        <f>I47-I49</f>
        <v>1127</v>
      </c>
      <c r="J51" s="151"/>
      <c r="K51" s="150">
        <f>K47-K49</f>
        <v>835</v>
      </c>
      <c r="L51" s="151"/>
      <c r="M51" s="150">
        <v>935</v>
      </c>
      <c r="N51" s="151"/>
      <c r="O51" s="150">
        <f>O47-O49</f>
        <v>739</v>
      </c>
      <c r="P51" s="151"/>
      <c r="Q51" s="150">
        <f>Q47-Q49</f>
        <v>-1969</v>
      </c>
    </row>
    <row r="52" spans="1:19" s="145" customFormat="1" ht="5.0999999999999996" customHeight="1" thickTop="1"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</row>
    <row r="53" spans="1:19" s="145" customFormat="1" ht="15.75" thickBot="1">
      <c r="A53" s="145" t="s">
        <v>130</v>
      </c>
      <c r="B53" s="154"/>
      <c r="C53" s="152">
        <v>2.2200000000000002</v>
      </c>
      <c r="D53" s="153"/>
      <c r="E53" s="152">
        <v>2.89</v>
      </c>
      <c r="F53" s="153"/>
      <c r="G53" s="152">
        <v>7.74</v>
      </c>
      <c r="H53" s="153"/>
      <c r="I53" s="152">
        <v>4.2300000000000004</v>
      </c>
      <c r="J53" s="153"/>
      <c r="K53" s="152">
        <v>3.15</v>
      </c>
      <c r="L53" s="153"/>
      <c r="M53" s="152">
        <v>3.56</v>
      </c>
      <c r="N53" s="153"/>
      <c r="O53" s="152">
        <v>2.83</v>
      </c>
      <c r="P53" s="153"/>
      <c r="Q53" s="152">
        <v>-7.56</v>
      </c>
    </row>
    <row r="54" spans="1:19" s="145" customFormat="1" ht="5.0999999999999996" customHeight="1" thickTop="1">
      <c r="C54" s="154"/>
      <c r="E54" s="154"/>
      <c r="G54" s="154"/>
      <c r="H54" s="154"/>
      <c r="I54" s="154"/>
      <c r="J54" s="154"/>
      <c r="K54" s="154"/>
      <c r="M54" s="154"/>
      <c r="O54" s="154"/>
      <c r="P54" s="154"/>
      <c r="Q54" s="154"/>
    </row>
    <row r="55" spans="1:19" s="145" customFormat="1">
      <c r="A55" s="145" t="s">
        <v>131</v>
      </c>
      <c r="C55" s="155">
        <v>268</v>
      </c>
      <c r="D55" s="156"/>
      <c r="E55" s="155">
        <v>268</v>
      </c>
      <c r="F55" s="156"/>
      <c r="G55" s="157">
        <v>268</v>
      </c>
      <c r="H55" s="156"/>
      <c r="I55" s="157">
        <v>266</v>
      </c>
      <c r="J55" s="156"/>
      <c r="K55" s="155">
        <v>265</v>
      </c>
      <c r="L55" s="156"/>
      <c r="M55" s="5">
        <v>262</v>
      </c>
      <c r="N55" s="156"/>
      <c r="O55" s="5">
        <v>261</v>
      </c>
      <c r="P55" s="156"/>
      <c r="Q55" s="157">
        <v>260</v>
      </c>
    </row>
    <row r="56" spans="1:19" s="145" customFormat="1" ht="5.0999999999999996" customHeight="1">
      <c r="C56" s="153"/>
      <c r="E56" s="153"/>
      <c r="G56" s="153"/>
      <c r="H56" s="153"/>
      <c r="I56" s="153"/>
      <c r="J56" s="153"/>
      <c r="K56" s="153"/>
      <c r="M56" s="153"/>
      <c r="O56" s="153"/>
      <c r="P56" s="153"/>
      <c r="Q56" s="153"/>
    </row>
    <row r="57" spans="1:19" s="145" customFormat="1" ht="15.75" thickBot="1">
      <c r="A57" s="145" t="s">
        <v>132</v>
      </c>
      <c r="B57" s="154"/>
      <c r="C57" s="152">
        <v>2.19</v>
      </c>
      <c r="D57" s="153"/>
      <c r="E57" s="152">
        <v>2.84</v>
      </c>
      <c r="F57" s="153"/>
      <c r="G57" s="152">
        <v>7.59</v>
      </c>
      <c r="H57" s="153"/>
      <c r="I57" s="152">
        <v>4.1500000000000004</v>
      </c>
      <c r="J57" s="153"/>
      <c r="K57" s="152">
        <v>3.1</v>
      </c>
      <c r="L57" s="153"/>
      <c r="M57" s="152">
        <v>3.51</v>
      </c>
      <c r="N57" s="153"/>
      <c r="O57" s="152">
        <v>2.8</v>
      </c>
      <c r="P57" s="153"/>
      <c r="Q57" s="152">
        <v>-7.56</v>
      </c>
      <c r="S57" s="306"/>
    </row>
    <row r="58" spans="1:19" s="145" customFormat="1" ht="5.0999999999999996" customHeight="1" thickTop="1">
      <c r="C58" s="153"/>
      <c r="E58" s="153"/>
      <c r="G58" s="153"/>
      <c r="H58" s="153"/>
      <c r="I58" s="153"/>
      <c r="J58" s="153"/>
      <c r="K58" s="153"/>
      <c r="M58" s="153"/>
      <c r="O58" s="153"/>
      <c r="P58" s="153"/>
      <c r="Q58" s="153"/>
    </row>
    <row r="59" spans="1:19" s="145" customFormat="1">
      <c r="A59" s="198" t="s">
        <v>133</v>
      </c>
      <c r="C59" s="155">
        <v>272</v>
      </c>
      <c r="D59" s="156"/>
      <c r="E59" s="155">
        <v>272</v>
      </c>
      <c r="F59" s="156"/>
      <c r="G59" s="157">
        <v>273</v>
      </c>
      <c r="H59" s="156"/>
      <c r="I59" s="157">
        <v>271</v>
      </c>
      <c r="J59" s="156"/>
      <c r="K59" s="155">
        <v>269</v>
      </c>
      <c r="L59" s="156"/>
      <c r="M59" s="5">
        <v>266</v>
      </c>
      <c r="N59" s="156"/>
      <c r="O59" s="5">
        <v>263</v>
      </c>
      <c r="P59" s="156"/>
      <c r="Q59" s="157">
        <v>260</v>
      </c>
      <c r="S59" s="307"/>
    </row>
    <row r="60" spans="1:19" s="145" customFormat="1">
      <c r="C60" s="154"/>
      <c r="D60" s="154"/>
      <c r="E60" s="154"/>
      <c r="F60" s="154"/>
      <c r="G60" s="154"/>
      <c r="I60" s="154"/>
      <c r="K60" s="154"/>
      <c r="L60" s="154"/>
      <c r="M60" s="154"/>
      <c r="N60" s="154"/>
      <c r="O60" s="154"/>
      <c r="Q60" s="154"/>
    </row>
    <row r="61" spans="1:19" s="145" customFormat="1">
      <c r="C61" s="135"/>
      <c r="D61" s="135"/>
      <c r="E61" s="135"/>
      <c r="F61" s="135"/>
      <c r="G61" s="135"/>
      <c r="H61" s="135"/>
      <c r="I61" s="135"/>
      <c r="J61" s="136"/>
      <c r="K61" s="135"/>
      <c r="L61" s="135"/>
      <c r="M61" s="135"/>
      <c r="N61" s="135"/>
      <c r="O61" s="135"/>
      <c r="P61" s="135"/>
      <c r="Q61" s="135"/>
    </row>
    <row r="62" spans="1:19" s="145" customFormat="1">
      <c r="A62" s="308" t="s">
        <v>134</v>
      </c>
      <c r="B62" s="309"/>
      <c r="C62" s="135"/>
      <c r="D62" s="135"/>
      <c r="E62" s="135"/>
      <c r="F62" s="135"/>
      <c r="G62" s="135"/>
      <c r="H62" s="135"/>
      <c r="I62" s="135"/>
      <c r="J62" s="137"/>
      <c r="K62" s="135"/>
      <c r="L62" s="135"/>
      <c r="M62" s="135"/>
      <c r="N62" s="135"/>
      <c r="O62" s="135"/>
      <c r="P62" s="135"/>
      <c r="Q62" s="135"/>
    </row>
    <row r="63" spans="1:19" s="145" customFormat="1">
      <c r="A63" s="111"/>
      <c r="B63" s="310"/>
      <c r="C63" s="135"/>
      <c r="D63" s="135"/>
      <c r="E63" s="135"/>
      <c r="F63" s="135"/>
      <c r="G63" s="135"/>
      <c r="H63" s="135"/>
      <c r="I63" s="135"/>
      <c r="J63" s="77"/>
      <c r="K63" s="135"/>
      <c r="L63" s="135"/>
      <c r="M63" s="135"/>
      <c r="N63" s="135"/>
      <c r="O63" s="135"/>
      <c r="P63" s="135"/>
      <c r="Q63" s="135"/>
    </row>
    <row r="64" spans="1:19" s="145" customFormat="1">
      <c r="A64" s="77" t="s">
        <v>135</v>
      </c>
      <c r="B64" s="111"/>
      <c r="C64" s="158">
        <v>6.3E-2</v>
      </c>
      <c r="D64" s="158"/>
      <c r="E64" s="158">
        <v>6.8000000000000005E-2</v>
      </c>
      <c r="F64" s="158"/>
      <c r="G64" s="158">
        <v>5.1999999999999998E-2</v>
      </c>
      <c r="H64" s="158"/>
      <c r="I64" s="158">
        <v>7.6999999999999999E-2</v>
      </c>
      <c r="J64" s="158"/>
      <c r="K64" s="158">
        <v>6.3E-2</v>
      </c>
      <c r="L64" s="158"/>
      <c r="M64" s="158">
        <v>6.6000000000000003E-2</v>
      </c>
      <c r="N64" s="158"/>
      <c r="O64" s="158">
        <v>5.3999999999999999E-2</v>
      </c>
      <c r="P64" s="158"/>
      <c r="Q64" s="158">
        <v>7.3999999999999996E-2</v>
      </c>
    </row>
    <row r="65" spans="1:17" s="145" customFormat="1">
      <c r="A65" s="77" t="s">
        <v>136</v>
      </c>
      <c r="B65" s="111"/>
      <c r="C65" s="158">
        <v>6.4000000000000001E-2</v>
      </c>
      <c r="D65" s="158"/>
      <c r="E65" s="158">
        <v>7.0000000000000007E-2</v>
      </c>
      <c r="F65" s="158"/>
      <c r="G65" s="158">
        <v>5.2999999999999999E-2</v>
      </c>
      <c r="H65" s="158"/>
      <c r="I65" s="158">
        <v>7.8E-2</v>
      </c>
      <c r="J65" s="158"/>
      <c r="K65" s="158">
        <v>6.5000000000000002E-2</v>
      </c>
      <c r="L65" s="158"/>
      <c r="M65" s="158">
        <v>6.6000000000000003E-2</v>
      </c>
      <c r="N65" s="158"/>
      <c r="O65" s="158">
        <v>5.5E-2</v>
      </c>
      <c r="P65" s="158"/>
      <c r="Q65" s="158">
        <v>-0.14299999999999999</v>
      </c>
    </row>
    <row r="66" spans="1:17" s="145" customFormat="1" ht="5.0999999999999996" customHeight="1">
      <c r="A66" s="311"/>
      <c r="B66" s="111"/>
      <c r="C66" s="158"/>
      <c r="E66" s="158"/>
      <c r="G66" s="158"/>
      <c r="H66" s="158"/>
      <c r="I66" s="158"/>
      <c r="J66" s="158"/>
      <c r="K66" s="158"/>
      <c r="M66" s="158"/>
      <c r="O66" s="158"/>
      <c r="P66" s="158"/>
      <c r="Q66" s="158"/>
    </row>
    <row r="67" spans="1:17" s="145" customFormat="1" ht="15.75" customHeight="1">
      <c r="A67" s="311" t="s">
        <v>139</v>
      </c>
      <c r="B67" s="111"/>
      <c r="C67" s="159">
        <v>0.5</v>
      </c>
      <c r="D67" s="154"/>
      <c r="E67" s="159">
        <v>0.5</v>
      </c>
      <c r="F67" s="154"/>
      <c r="G67" s="159">
        <v>0.5</v>
      </c>
      <c r="H67" s="154"/>
      <c r="I67" s="159">
        <v>0.5</v>
      </c>
      <c r="J67" s="158"/>
      <c r="K67" s="159">
        <v>0.65</v>
      </c>
      <c r="L67" s="154"/>
      <c r="M67" s="159">
        <v>0.65</v>
      </c>
      <c r="N67" s="154"/>
      <c r="O67" s="159">
        <v>0.65</v>
      </c>
      <c r="P67" s="154"/>
      <c r="Q67" s="159">
        <v>0.65</v>
      </c>
    </row>
    <row r="68" spans="1:17" ht="15.75" customHeight="1">
      <c r="A68" s="314"/>
      <c r="B68" s="11"/>
      <c r="C68" s="28"/>
      <c r="D68" s="42"/>
      <c r="E68" s="28"/>
      <c r="F68" s="42"/>
      <c r="G68" s="28"/>
      <c r="H68" s="42"/>
      <c r="I68" s="28"/>
      <c r="J68" s="43"/>
      <c r="K68" s="28"/>
      <c r="L68" s="42"/>
      <c r="M68" s="28"/>
      <c r="N68" s="42"/>
      <c r="O68" s="28"/>
      <c r="P68" s="42"/>
      <c r="Q68" s="28"/>
    </row>
    <row r="69" spans="1:17" s="42" customFormat="1" ht="15" customHeight="1">
      <c r="A69" s="312" t="s">
        <v>160</v>
      </c>
      <c r="B69" s="258"/>
      <c r="C69" s="258"/>
      <c r="D69" s="258"/>
      <c r="E69" s="258"/>
      <c r="F69" s="258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</row>
  </sheetData>
  <mergeCells count="4">
    <mergeCell ref="A1:Q1"/>
    <mergeCell ref="A2:Q2"/>
    <mergeCell ref="A3:Q3"/>
    <mergeCell ref="K9:Q9"/>
  </mergeCells>
  <printOptions horizontalCentered="1"/>
  <pageMargins left="0.75" right="0.75" top="0.5" bottom="0.5" header="0.5" footer="0.25"/>
  <pageSetup scale="54" firstPageNumber="2" orientation="portrait" r:id="rId1"/>
  <headerFooter scaleWithDoc="0" alignWithMargins="0">
    <oddFooter>&amp;L&amp;"Arial,Regular"&amp;10 5 / Q4 FY22 Stat Book</oddFooter>
    <evenFooter>&amp;RQ4 FY18 Stat Book / 7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8"/>
  <sheetViews>
    <sheetView view="pageBreakPreview" zoomScaleNormal="80" zoomScaleSheetLayoutView="100" workbookViewId="0">
      <selection sqref="A1:Q1"/>
    </sheetView>
  </sheetViews>
  <sheetFormatPr defaultColWidth="10.625" defaultRowHeight="15"/>
  <cols>
    <col min="1" max="1" width="2.625" style="14" customWidth="1"/>
    <col min="2" max="2" width="48.625" style="14" customWidth="1"/>
    <col min="3" max="3" width="11.25" style="14" customWidth="1"/>
    <col min="4" max="4" width="0.75" style="14" customWidth="1"/>
    <col min="5" max="5" width="12" style="14" customWidth="1"/>
    <col min="6" max="6" width="0.75" style="14" customWidth="1"/>
    <col min="7" max="7" width="12" style="14" customWidth="1"/>
    <col min="8" max="8" width="0.75" style="14" customWidth="1"/>
    <col min="9" max="9" width="12" style="14" customWidth="1"/>
    <col min="10" max="10" width="0.75" style="198" customWidth="1"/>
    <col min="11" max="11" width="12" style="198" customWidth="1"/>
    <col min="12" max="12" width="0.75" style="198" customWidth="1"/>
    <col min="13" max="13" width="12" style="198" customWidth="1"/>
    <col min="14" max="14" width="0.75" style="198" customWidth="1"/>
    <col min="15" max="15" width="12" style="198" customWidth="1"/>
    <col min="16" max="16" width="0.75" style="198" customWidth="1"/>
    <col min="17" max="17" width="12" style="198" customWidth="1"/>
    <col min="18" max="16384" width="10.625" style="198"/>
  </cols>
  <sheetData>
    <row r="1" spans="1:17" s="225" customFormat="1" ht="24.75" customHeight="1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17" s="225" customFormat="1" ht="24.75" customHeight="1">
      <c r="A2" s="454" t="s">
        <v>143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</row>
    <row r="3" spans="1:17" s="225" customFormat="1" ht="24.75" customHeight="1">
      <c r="A3" s="454" t="s">
        <v>161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</row>
    <row r="4" spans="1:17" ht="15.75">
      <c r="A4" s="30"/>
      <c r="B4" s="266"/>
      <c r="C4" s="30"/>
      <c r="D4" s="30"/>
      <c r="E4" s="30"/>
      <c r="F4" s="30"/>
      <c r="G4" s="30"/>
      <c r="H4" s="30"/>
      <c r="I4" s="30"/>
    </row>
    <row r="5" spans="1:17" ht="12.75" customHeight="1">
      <c r="A5" s="30"/>
      <c r="B5" s="266"/>
      <c r="C5" s="30"/>
      <c r="D5" s="30"/>
      <c r="E5" s="30"/>
      <c r="F5" s="30"/>
      <c r="G5" s="30"/>
      <c r="H5" s="30"/>
      <c r="I5" s="30"/>
    </row>
    <row r="6" spans="1:17" s="12" customFormat="1" ht="12.75">
      <c r="A6" s="22" t="s">
        <v>101</v>
      </c>
      <c r="B6" s="22"/>
      <c r="C6" s="92"/>
      <c r="D6" s="92"/>
      <c r="E6" s="92"/>
      <c r="F6" s="92"/>
      <c r="G6" s="92"/>
      <c r="H6" s="92"/>
      <c r="I6" s="92"/>
    </row>
    <row r="7" spans="1:17" s="12" customFormat="1" ht="12.75">
      <c r="A7" s="22" t="s">
        <v>102</v>
      </c>
      <c r="B7" s="22"/>
      <c r="C7" s="92"/>
      <c r="D7" s="92"/>
      <c r="E7" s="92"/>
      <c r="F7" s="92"/>
      <c r="G7" s="92"/>
      <c r="H7" s="92"/>
      <c r="I7" s="92"/>
    </row>
    <row r="8" spans="1:17">
      <c r="A8" s="302"/>
      <c r="B8" s="302"/>
      <c r="C8" s="302"/>
      <c r="D8" s="302"/>
      <c r="E8" s="302"/>
      <c r="F8" s="302"/>
      <c r="G8" s="302"/>
      <c r="H8" s="302"/>
      <c r="I8" s="302"/>
    </row>
    <row r="9" spans="1:17" ht="19.5" customHeight="1" thickBot="1">
      <c r="A9" s="198"/>
      <c r="B9" s="198"/>
      <c r="C9" s="31" t="s">
        <v>7</v>
      </c>
      <c r="D9" s="31"/>
      <c r="E9" s="31"/>
      <c r="F9" s="31"/>
      <c r="G9" s="31"/>
      <c r="H9" s="31"/>
      <c r="I9" s="31"/>
      <c r="K9" s="31" t="s">
        <v>8</v>
      </c>
      <c r="L9" s="31"/>
      <c r="M9" s="31"/>
      <c r="N9" s="31"/>
      <c r="O9" s="31"/>
      <c r="P9" s="31"/>
      <c r="Q9" s="31"/>
    </row>
    <row r="10" spans="1:17" s="109" customFormat="1" ht="15.75">
      <c r="A10" s="268"/>
      <c r="C10" s="26" t="s">
        <v>145</v>
      </c>
      <c r="D10" s="26"/>
      <c r="E10" s="26" t="s">
        <v>146</v>
      </c>
      <c r="F10" s="26"/>
      <c r="G10" s="26" t="s">
        <v>147</v>
      </c>
      <c r="H10" s="26"/>
      <c r="I10" s="26" t="s">
        <v>148</v>
      </c>
      <c r="K10" s="26" t="s">
        <v>145</v>
      </c>
      <c r="M10" s="26" t="s">
        <v>146</v>
      </c>
      <c r="O10" s="26" t="s">
        <v>147</v>
      </c>
      <c r="Q10" s="26" t="s">
        <v>148</v>
      </c>
    </row>
    <row r="11" spans="1:17" s="109" customFormat="1" ht="15.75">
      <c r="A11" s="268"/>
      <c r="C11" s="13" t="s">
        <v>149</v>
      </c>
      <c r="D11" s="13"/>
      <c r="E11" s="26" t="s">
        <v>150</v>
      </c>
      <c r="F11" s="26"/>
      <c r="G11" s="13" t="s">
        <v>149</v>
      </c>
      <c r="H11" s="13"/>
      <c r="I11" s="13" t="s">
        <v>149</v>
      </c>
      <c r="K11" s="13" t="s">
        <v>149</v>
      </c>
      <c r="M11" s="26" t="s">
        <v>150</v>
      </c>
      <c r="O11" s="13" t="s">
        <v>149</v>
      </c>
      <c r="Q11" s="13" t="s">
        <v>149</v>
      </c>
    </row>
    <row r="12" spans="1:17" s="109" customFormat="1" ht="15.75">
      <c r="A12" s="35"/>
      <c r="C12" s="14"/>
      <c r="D12" s="14"/>
      <c r="E12" s="14"/>
      <c r="F12" s="14"/>
      <c r="G12" s="14"/>
      <c r="H12" s="14"/>
      <c r="I12" s="14"/>
    </row>
    <row r="13" spans="1:17" ht="5.0999999999999996" customHeight="1">
      <c r="A13" s="198"/>
      <c r="B13" s="198"/>
      <c r="C13" s="3"/>
      <c r="D13" s="3"/>
      <c r="E13" s="3"/>
      <c r="F13" s="3"/>
      <c r="G13" s="3"/>
      <c r="H13" s="3"/>
      <c r="I13" s="3"/>
    </row>
    <row r="14" spans="1:17" s="145" customFormat="1">
      <c r="A14" s="145" t="s">
        <v>103</v>
      </c>
      <c r="C14" s="137"/>
      <c r="D14" s="137"/>
      <c r="E14" s="137"/>
      <c r="F14" s="137"/>
      <c r="G14" s="137"/>
      <c r="H14" s="137"/>
      <c r="I14" s="137"/>
    </row>
    <row r="15" spans="1:17" s="145" customFormat="1">
      <c r="B15" s="145" t="s">
        <v>104</v>
      </c>
      <c r="C15" s="167">
        <v>8945</v>
      </c>
      <c r="D15" s="140"/>
      <c r="E15" s="139">
        <v>9084</v>
      </c>
      <c r="F15" s="140"/>
      <c r="G15" s="139">
        <v>8924</v>
      </c>
      <c r="H15" s="140"/>
      <c r="I15" s="139">
        <v>8560</v>
      </c>
      <c r="K15" s="139">
        <v>9647</v>
      </c>
      <c r="M15" s="139">
        <v>10368</v>
      </c>
      <c r="O15" s="139">
        <v>10788</v>
      </c>
      <c r="Q15" s="307">
        <v>11275</v>
      </c>
    </row>
    <row r="16" spans="1:17" s="145" customFormat="1">
      <c r="B16" s="145" t="s">
        <v>106</v>
      </c>
      <c r="C16" s="130">
        <v>5179</v>
      </c>
      <c r="D16" s="135"/>
      <c r="E16" s="135">
        <v>5315</v>
      </c>
      <c r="F16" s="135"/>
      <c r="G16" s="135">
        <v>5845</v>
      </c>
      <c r="H16" s="135"/>
      <c r="I16" s="135">
        <v>6394</v>
      </c>
      <c r="K16" s="135">
        <v>7040</v>
      </c>
      <c r="M16" s="135">
        <v>7344</v>
      </c>
      <c r="O16" s="135">
        <v>7980</v>
      </c>
      <c r="Q16" s="135">
        <v>8132</v>
      </c>
    </row>
    <row r="17" spans="1:17" s="145" customFormat="1" ht="18.75" customHeight="1">
      <c r="B17" s="145" t="s">
        <v>151</v>
      </c>
      <c r="C17" s="4">
        <v>1905</v>
      </c>
      <c r="D17" s="135"/>
      <c r="E17" s="135">
        <v>1844</v>
      </c>
      <c r="F17" s="135"/>
      <c r="G17" s="135">
        <v>1738</v>
      </c>
      <c r="H17" s="135"/>
      <c r="I17" s="135">
        <v>1615</v>
      </c>
      <c r="K17" s="135">
        <v>1826</v>
      </c>
      <c r="M17" s="135">
        <v>1936</v>
      </c>
      <c r="O17" s="135">
        <v>1836</v>
      </c>
      <c r="Q17" s="135">
        <v>2235</v>
      </c>
    </row>
    <row r="18" spans="1:17" s="145" customFormat="1">
      <c r="B18" s="145" t="s">
        <v>108</v>
      </c>
      <c r="C18" s="130">
        <v>4</v>
      </c>
      <c r="D18" s="135"/>
      <c r="E18" s="135">
        <v>5</v>
      </c>
      <c r="F18" s="135"/>
      <c r="G18" s="135">
        <v>6</v>
      </c>
      <c r="H18" s="135"/>
      <c r="I18" s="135">
        <v>7</v>
      </c>
      <c r="K18" s="135">
        <v>8</v>
      </c>
      <c r="M18" s="135">
        <v>8</v>
      </c>
      <c r="O18" s="135">
        <v>8</v>
      </c>
      <c r="Q18" s="135">
        <v>8</v>
      </c>
    </row>
    <row r="19" spans="1:17" s="145" customFormat="1">
      <c r="B19" s="145" t="s">
        <v>109</v>
      </c>
      <c r="C19" s="82">
        <v>1015</v>
      </c>
      <c r="D19" s="142"/>
      <c r="E19" s="82">
        <v>1076</v>
      </c>
      <c r="F19" s="142"/>
      <c r="G19" s="82">
        <v>974</v>
      </c>
      <c r="H19" s="142"/>
      <c r="I19" s="82">
        <v>782</v>
      </c>
      <c r="K19" s="82">
        <v>800</v>
      </c>
      <c r="M19" s="82">
        <v>907</v>
      </c>
      <c r="O19" s="82">
        <v>898</v>
      </c>
      <c r="Q19" s="82">
        <v>915</v>
      </c>
    </row>
    <row r="20" spans="1:17" s="145" customFormat="1" ht="18.600000000000001" customHeight="1">
      <c r="B20" s="145" t="s">
        <v>110</v>
      </c>
      <c r="C20" s="135">
        <f>SUM(C15:C19)</f>
        <v>17048</v>
      </c>
      <c r="D20" s="135"/>
      <c r="E20" s="135">
        <f>SUM(E15:E19)</f>
        <v>17324</v>
      </c>
      <c r="F20" s="135"/>
      <c r="G20" s="135">
        <f>SUM(G15:G19)</f>
        <v>17487</v>
      </c>
      <c r="H20" s="135"/>
      <c r="I20" s="135">
        <f>SUM(I15:I19)</f>
        <v>17358</v>
      </c>
      <c r="K20" s="135">
        <f>SUM(K15:K19)</f>
        <v>19321</v>
      </c>
      <c r="M20" s="135">
        <f>SUM(M15:M19)</f>
        <v>20563</v>
      </c>
      <c r="O20" s="135">
        <f>SUM(O15:O19)</f>
        <v>21510</v>
      </c>
      <c r="Q20" s="135">
        <f>SUM(Q15:Q19)</f>
        <v>22565</v>
      </c>
    </row>
    <row r="21" spans="1:17" s="145" customFormat="1" ht="5.0999999999999996" customHeight="1">
      <c r="C21" s="135"/>
      <c r="D21" s="135"/>
      <c r="E21" s="135"/>
      <c r="F21" s="135"/>
      <c r="G21" s="135"/>
      <c r="H21" s="135"/>
      <c r="I21" s="135"/>
      <c r="K21" s="135"/>
      <c r="M21" s="135"/>
      <c r="O21" s="135"/>
    </row>
    <row r="22" spans="1:17" s="145" customFormat="1">
      <c r="A22" s="145" t="s">
        <v>112</v>
      </c>
      <c r="C22" s="144"/>
      <c r="D22" s="144"/>
      <c r="E22" s="144"/>
      <c r="F22" s="144"/>
      <c r="G22" s="144"/>
      <c r="H22" s="144"/>
      <c r="I22" s="144"/>
      <c r="K22" s="144"/>
      <c r="M22" s="144"/>
      <c r="O22" s="144"/>
    </row>
    <row r="23" spans="1:17" s="145" customFormat="1">
      <c r="B23" s="145" t="s">
        <v>113</v>
      </c>
      <c r="C23" s="4">
        <v>6087</v>
      </c>
      <c r="D23" s="137"/>
      <c r="E23" s="135">
        <v>6235</v>
      </c>
      <c r="F23" s="137"/>
      <c r="G23" s="135">
        <v>6382</v>
      </c>
      <c r="H23" s="137"/>
      <c r="I23" s="135">
        <v>6327</v>
      </c>
      <c r="K23" s="135">
        <v>6852</v>
      </c>
      <c r="M23" s="135">
        <v>7443</v>
      </c>
      <c r="O23" s="135">
        <v>8010</v>
      </c>
      <c r="Q23" s="135">
        <v>7868</v>
      </c>
    </row>
    <row r="24" spans="1:17" s="145" customFormat="1">
      <c r="B24" s="145" t="s">
        <v>114</v>
      </c>
      <c r="C24" s="4">
        <v>4028</v>
      </c>
      <c r="D24" s="137"/>
      <c r="E24" s="135">
        <v>4328</v>
      </c>
      <c r="F24" s="137"/>
      <c r="G24" s="135">
        <v>4558</v>
      </c>
      <c r="H24" s="137"/>
      <c r="I24" s="135">
        <v>4552</v>
      </c>
      <c r="K24" s="135">
        <v>4977</v>
      </c>
      <c r="M24" s="135">
        <v>5407</v>
      </c>
      <c r="O24" s="135">
        <v>5660</v>
      </c>
      <c r="Q24" s="135">
        <v>5630</v>
      </c>
    </row>
    <row r="25" spans="1:17" s="145" customFormat="1">
      <c r="B25" s="145" t="s">
        <v>115</v>
      </c>
      <c r="C25" s="4">
        <v>920</v>
      </c>
      <c r="D25" s="137"/>
      <c r="E25" s="135">
        <v>924</v>
      </c>
      <c r="F25" s="137"/>
      <c r="G25" s="135">
        <v>964</v>
      </c>
      <c r="H25" s="137"/>
      <c r="I25" s="135">
        <v>904</v>
      </c>
      <c r="K25" s="135">
        <v>936</v>
      </c>
      <c r="M25" s="135">
        <v>1006</v>
      </c>
      <c r="O25" s="135">
        <v>1131</v>
      </c>
      <c r="Q25" s="135">
        <v>1082</v>
      </c>
    </row>
    <row r="26" spans="1:17" s="145" customFormat="1">
      <c r="B26" s="145" t="s">
        <v>116</v>
      </c>
      <c r="C26" s="4">
        <v>879</v>
      </c>
      <c r="D26" s="137"/>
      <c r="E26" s="135">
        <v>901</v>
      </c>
      <c r="F26" s="137"/>
      <c r="G26" s="135">
        <v>908</v>
      </c>
      <c r="H26" s="137"/>
      <c r="I26" s="135">
        <v>927</v>
      </c>
      <c r="K26" s="135">
        <v>926</v>
      </c>
      <c r="M26" s="135">
        <v>936</v>
      </c>
      <c r="O26" s="135">
        <v>956</v>
      </c>
      <c r="Q26" s="135">
        <v>975</v>
      </c>
    </row>
    <row r="27" spans="1:17" s="145" customFormat="1">
      <c r="B27" s="145" t="s">
        <v>117</v>
      </c>
      <c r="C27" s="4">
        <v>870</v>
      </c>
      <c r="D27" s="137"/>
      <c r="E27" s="135">
        <v>890</v>
      </c>
      <c r="F27" s="137"/>
      <c r="G27" s="135">
        <v>879</v>
      </c>
      <c r="H27" s="137"/>
      <c r="I27" s="135">
        <v>517</v>
      </c>
      <c r="K27" s="135">
        <v>565</v>
      </c>
      <c r="M27" s="135">
        <v>625</v>
      </c>
      <c r="O27" s="135">
        <v>756</v>
      </c>
      <c r="Q27" s="135">
        <v>936</v>
      </c>
    </row>
    <row r="28" spans="1:17" s="145" customFormat="1">
      <c r="B28" s="145" t="s">
        <v>118</v>
      </c>
      <c r="C28" s="4">
        <v>768</v>
      </c>
      <c r="D28" s="137"/>
      <c r="E28" s="135">
        <v>774</v>
      </c>
      <c r="F28" s="137"/>
      <c r="G28" s="135">
        <v>684</v>
      </c>
      <c r="H28" s="137"/>
      <c r="I28" s="135">
        <v>667</v>
      </c>
      <c r="K28" s="135">
        <v>806</v>
      </c>
      <c r="M28" s="135">
        <v>815</v>
      </c>
      <c r="O28" s="135">
        <v>822</v>
      </c>
      <c r="Q28" s="135">
        <v>885</v>
      </c>
    </row>
    <row r="29" spans="1:17" s="145" customFormat="1">
      <c r="B29" s="145" t="s">
        <v>152</v>
      </c>
      <c r="C29" s="256">
        <v>0</v>
      </c>
      <c r="D29" s="137"/>
      <c r="E29" s="256">
        <v>0</v>
      </c>
      <c r="F29" s="137"/>
      <c r="G29" s="256">
        <v>0</v>
      </c>
      <c r="H29" s="137"/>
      <c r="I29" s="256">
        <v>0</v>
      </c>
      <c r="K29" s="256">
        <v>0</v>
      </c>
      <c r="M29" s="256">
        <v>0</v>
      </c>
      <c r="O29" s="135">
        <v>10</v>
      </c>
      <c r="Q29" s="135">
        <v>106</v>
      </c>
    </row>
    <row r="30" spans="1:17" s="145" customFormat="1">
      <c r="B30" s="145" t="s">
        <v>120</v>
      </c>
      <c r="C30" s="256">
        <v>0</v>
      </c>
      <c r="D30" s="137"/>
      <c r="E30" s="135">
        <v>66</v>
      </c>
      <c r="F30" s="137"/>
      <c r="G30" s="256">
        <v>0</v>
      </c>
      <c r="H30" s="137"/>
      <c r="I30" s="135">
        <v>369</v>
      </c>
      <c r="K30" s="256">
        <v>0</v>
      </c>
      <c r="M30" s="256">
        <v>0</v>
      </c>
      <c r="O30" s="256">
        <v>0</v>
      </c>
      <c r="Q30" s="256">
        <v>0</v>
      </c>
    </row>
    <row r="31" spans="1:17" s="145" customFormat="1">
      <c r="B31" s="145" t="s">
        <v>121</v>
      </c>
      <c r="C31" s="19">
        <v>2519</v>
      </c>
      <c r="D31" s="138"/>
      <c r="E31" s="19">
        <v>2652</v>
      </c>
      <c r="F31" s="138"/>
      <c r="G31" s="19">
        <v>2701</v>
      </c>
      <c r="H31" s="138"/>
      <c r="I31" s="19">
        <v>2620</v>
      </c>
      <c r="K31" s="19">
        <v>2669</v>
      </c>
      <c r="M31" s="19">
        <v>2866</v>
      </c>
      <c r="O31" s="19">
        <v>3160</v>
      </c>
      <c r="Q31" s="19">
        <v>3286</v>
      </c>
    </row>
    <row r="32" spans="1:17" s="145" customFormat="1">
      <c r="B32" s="305" t="s">
        <v>122</v>
      </c>
      <c r="C32" s="135">
        <f>SUM(C23:C31)</f>
        <v>16071</v>
      </c>
      <c r="D32" s="135"/>
      <c r="E32" s="135">
        <f>SUM(E23:E31)</f>
        <v>16770</v>
      </c>
      <c r="F32" s="135"/>
      <c r="G32" s="135">
        <f>SUM(G23:G31)</f>
        <v>17076</v>
      </c>
      <c r="H32" s="135"/>
      <c r="I32" s="135">
        <f>SUM(I23:I31)</f>
        <v>16883</v>
      </c>
      <c r="K32" s="135">
        <f>SUM(K23:K31)</f>
        <v>17731</v>
      </c>
      <c r="M32" s="135">
        <f>SUM(M23:M31)</f>
        <v>19098</v>
      </c>
      <c r="O32" s="135">
        <f>SUM(O23:O31)</f>
        <v>20505</v>
      </c>
      <c r="Q32" s="135">
        <f>SUM(Q23:Q31)</f>
        <v>20768</v>
      </c>
    </row>
    <row r="33" spans="1:17" s="145" customFormat="1" ht="5.0999999999999996" customHeight="1">
      <c r="C33" s="144"/>
      <c r="D33" s="144"/>
      <c r="E33" s="144"/>
      <c r="F33" s="144"/>
      <c r="G33" s="144"/>
      <c r="H33" s="144"/>
      <c r="I33" s="144"/>
      <c r="K33" s="144"/>
      <c r="M33" s="144"/>
      <c r="O33" s="144"/>
    </row>
    <row r="34" spans="1:17" s="145" customFormat="1">
      <c r="A34" s="145" t="s">
        <v>153</v>
      </c>
      <c r="C34" s="138"/>
      <c r="D34" s="138"/>
      <c r="E34" s="138"/>
      <c r="F34" s="138"/>
      <c r="G34" s="138"/>
      <c r="H34" s="138"/>
      <c r="I34" s="138"/>
      <c r="K34" s="138"/>
      <c r="M34" s="138"/>
      <c r="O34" s="138"/>
    </row>
    <row r="35" spans="1:17" s="145" customFormat="1">
      <c r="B35" s="145" t="s">
        <v>104</v>
      </c>
      <c r="C35" s="4">
        <v>285</v>
      </c>
      <c r="D35" s="137"/>
      <c r="E35" s="135">
        <v>236</v>
      </c>
      <c r="F35" s="135"/>
      <c r="G35" s="135">
        <v>137</v>
      </c>
      <c r="H35" s="137"/>
      <c r="I35" s="135">
        <v>338</v>
      </c>
      <c r="K35" s="135">
        <v>710</v>
      </c>
      <c r="M35" s="135">
        <v>900</v>
      </c>
      <c r="O35" s="135">
        <v>463</v>
      </c>
      <c r="Q35" s="135">
        <v>737</v>
      </c>
    </row>
    <row r="36" spans="1:17" s="145" customFormat="1">
      <c r="B36" s="145" t="s">
        <v>106</v>
      </c>
      <c r="C36" s="4">
        <v>644</v>
      </c>
      <c r="D36" s="137"/>
      <c r="E36" s="135">
        <v>342</v>
      </c>
      <c r="F36" s="137"/>
      <c r="G36" s="135">
        <v>355</v>
      </c>
      <c r="H36" s="137"/>
      <c r="I36" s="135">
        <v>673</v>
      </c>
      <c r="K36" s="135">
        <v>834</v>
      </c>
      <c r="M36" s="135">
        <v>552</v>
      </c>
      <c r="O36" s="135">
        <v>702</v>
      </c>
      <c r="Q36" s="135">
        <v>1105</v>
      </c>
    </row>
    <row r="37" spans="1:17" s="145" customFormat="1" ht="18">
      <c r="B37" s="145" t="s">
        <v>151</v>
      </c>
      <c r="C37" s="4">
        <v>194</v>
      </c>
      <c r="D37" s="135"/>
      <c r="E37" s="135">
        <v>141</v>
      </c>
      <c r="F37" s="135"/>
      <c r="G37" s="135">
        <v>113</v>
      </c>
      <c r="H37" s="135"/>
      <c r="I37" s="135">
        <v>132</v>
      </c>
      <c r="K37" s="135">
        <v>274</v>
      </c>
      <c r="M37" s="135">
        <v>252</v>
      </c>
      <c r="O37" s="135">
        <v>119</v>
      </c>
      <c r="Q37" s="135">
        <v>360</v>
      </c>
    </row>
    <row r="38" spans="1:17" s="145" customFormat="1">
      <c r="B38" s="145" t="s">
        <v>123</v>
      </c>
      <c r="C38" s="4">
        <v>-146</v>
      </c>
      <c r="D38" s="135"/>
      <c r="E38" s="135">
        <v>-165</v>
      </c>
      <c r="F38" s="135"/>
      <c r="G38" s="135">
        <v>-194</v>
      </c>
      <c r="H38" s="135"/>
      <c r="I38" s="135">
        <v>-668</v>
      </c>
      <c r="K38" s="135">
        <v>-228</v>
      </c>
      <c r="M38" s="135">
        <v>-239</v>
      </c>
      <c r="O38" s="135">
        <v>-279</v>
      </c>
      <c r="Q38" s="135">
        <v>-405</v>
      </c>
    </row>
    <row r="39" spans="1:17" s="145" customFormat="1">
      <c r="B39" s="145" t="s">
        <v>163</v>
      </c>
      <c r="C39" s="146">
        <f>SUM(C35:C38)</f>
        <v>977</v>
      </c>
      <c r="D39" s="135"/>
      <c r="E39" s="146">
        <f>SUM(E35:E38)</f>
        <v>554</v>
      </c>
      <c r="F39" s="135"/>
      <c r="G39" s="146">
        <f>SUM(G35:G38)</f>
        <v>411</v>
      </c>
      <c r="H39" s="135"/>
      <c r="I39" s="146">
        <f>SUM(I35:I38)</f>
        <v>475</v>
      </c>
      <c r="K39" s="146">
        <f>SUM(K35:K38)</f>
        <v>1590</v>
      </c>
      <c r="M39" s="146">
        <f>SUM(M35:M38)</f>
        <v>1465</v>
      </c>
      <c r="O39" s="146">
        <f>SUM(O35:O38)</f>
        <v>1005</v>
      </c>
      <c r="Q39" s="146">
        <f>SUM(Q35:Q38)</f>
        <v>1797</v>
      </c>
    </row>
    <row r="40" spans="1:17" s="145" customFormat="1" ht="5.0999999999999996" customHeight="1">
      <c r="C40" s="137"/>
      <c r="E40" s="137"/>
      <c r="G40" s="137"/>
      <c r="H40" s="137"/>
      <c r="I40" s="137"/>
      <c r="K40" s="137"/>
      <c r="M40" s="137"/>
      <c r="O40" s="137"/>
    </row>
    <row r="41" spans="1:17" s="145" customFormat="1">
      <c r="A41" s="145" t="s">
        <v>155</v>
      </c>
      <c r="C41" s="147"/>
      <c r="E41" s="147"/>
      <c r="G41" s="147"/>
      <c r="H41" s="147"/>
      <c r="I41" s="147"/>
      <c r="K41" s="147"/>
      <c r="M41" s="147"/>
      <c r="O41" s="147"/>
    </row>
    <row r="42" spans="1:17" s="145" customFormat="1">
      <c r="B42" s="145" t="s">
        <v>126</v>
      </c>
      <c r="C42" s="4">
        <v>-137</v>
      </c>
      <c r="D42" s="135"/>
      <c r="E42" s="135">
        <v>-151</v>
      </c>
      <c r="F42" s="135"/>
      <c r="G42" s="135">
        <v>-155</v>
      </c>
      <c r="H42" s="135"/>
      <c r="I42" s="135">
        <v>-174</v>
      </c>
      <c r="K42" s="135">
        <v>-184</v>
      </c>
      <c r="M42" s="135">
        <v>-184</v>
      </c>
      <c r="O42" s="135">
        <v>-187</v>
      </c>
      <c r="Q42" s="135">
        <v>-186</v>
      </c>
    </row>
    <row r="43" spans="1:17" s="145" customFormat="1">
      <c r="B43" s="145" t="s">
        <v>156</v>
      </c>
      <c r="C43" s="4">
        <v>168</v>
      </c>
      <c r="D43" s="135"/>
      <c r="E43" s="135">
        <v>168</v>
      </c>
      <c r="F43" s="135"/>
      <c r="G43" s="135">
        <v>168</v>
      </c>
      <c r="H43" s="135"/>
      <c r="I43" s="135">
        <v>-626</v>
      </c>
      <c r="K43" s="135">
        <v>201</v>
      </c>
      <c r="M43" s="135">
        <v>150</v>
      </c>
      <c r="O43" s="135">
        <v>202</v>
      </c>
      <c r="Q43" s="135">
        <v>1430</v>
      </c>
    </row>
    <row r="44" spans="1:17" s="145" customFormat="1">
      <c r="B44" s="198" t="s">
        <v>127</v>
      </c>
      <c r="C44" s="256">
        <v>0</v>
      </c>
      <c r="D44" s="135"/>
      <c r="E44" s="256">
        <v>0</v>
      </c>
      <c r="F44" s="135"/>
      <c r="G44" s="256">
        <v>0</v>
      </c>
      <c r="H44" s="135"/>
      <c r="I44" s="256">
        <v>0</v>
      </c>
      <c r="K44" s="256">
        <v>0</v>
      </c>
      <c r="M44" s="256">
        <v>0</v>
      </c>
      <c r="O44" s="256">
        <v>0</v>
      </c>
      <c r="Q44" s="256">
        <v>-393</v>
      </c>
    </row>
    <row r="45" spans="1:17" s="145" customFormat="1">
      <c r="B45" s="145" t="s">
        <v>93</v>
      </c>
      <c r="C45" s="4">
        <v>-12</v>
      </c>
      <c r="D45" s="144"/>
      <c r="E45" s="135">
        <v>1</v>
      </c>
      <c r="F45" s="144"/>
      <c r="G45" s="135">
        <v>-4</v>
      </c>
      <c r="H45" s="144"/>
      <c r="I45" s="135">
        <v>6</v>
      </c>
      <c r="K45" s="135">
        <v>-1</v>
      </c>
      <c r="M45" s="135">
        <v>-25</v>
      </c>
      <c r="O45" s="135">
        <v>29</v>
      </c>
      <c r="Q45" s="135">
        <v>-35</v>
      </c>
    </row>
    <row r="46" spans="1:17" s="145" customFormat="1">
      <c r="B46" s="145" t="s">
        <v>157</v>
      </c>
      <c r="C46" s="148">
        <f>SUM(C42:C45)</f>
        <v>19</v>
      </c>
      <c r="D46" s="138"/>
      <c r="E46" s="148">
        <f>SUM(E42:E45)</f>
        <v>18</v>
      </c>
      <c r="F46" s="135"/>
      <c r="G46" s="148">
        <f>SUM(G42:G45)</f>
        <v>9</v>
      </c>
      <c r="H46" s="135"/>
      <c r="I46" s="148">
        <f>SUM(I42:I45)</f>
        <v>-794</v>
      </c>
      <c r="K46" s="148">
        <f>SUM(K42:K45)</f>
        <v>16</v>
      </c>
      <c r="M46" s="148">
        <f>SUM(M42:M45)</f>
        <v>-59</v>
      </c>
      <c r="O46" s="148">
        <f>SUM(O42:O45)</f>
        <v>44</v>
      </c>
      <c r="Q46" s="148">
        <f>SUM(Q42:Q45)</f>
        <v>816</v>
      </c>
    </row>
    <row r="47" spans="1:17" s="145" customFormat="1" ht="5.0999999999999996" customHeight="1">
      <c r="C47" s="137"/>
      <c r="E47" s="137"/>
      <c r="G47" s="137"/>
      <c r="H47" s="137"/>
      <c r="I47" s="137"/>
      <c r="K47" s="137"/>
      <c r="M47" s="137"/>
      <c r="O47" s="137"/>
      <c r="Q47" s="137"/>
    </row>
    <row r="48" spans="1:17" s="145" customFormat="1">
      <c r="A48" s="145" t="s">
        <v>158</v>
      </c>
      <c r="C48" s="135">
        <f>C39+C46</f>
        <v>996</v>
      </c>
      <c r="D48" s="135"/>
      <c r="E48" s="135">
        <f>E39+E46</f>
        <v>572</v>
      </c>
      <c r="F48" s="135"/>
      <c r="G48" s="135">
        <f>G39+G46</f>
        <v>420</v>
      </c>
      <c r="H48" s="135"/>
      <c r="I48" s="135">
        <f>I39+I46</f>
        <v>-319</v>
      </c>
      <c r="K48" s="135">
        <f>K39+K46</f>
        <v>1606</v>
      </c>
      <c r="M48" s="135">
        <f>M39+M46</f>
        <v>1406</v>
      </c>
      <c r="O48" s="135">
        <f>O39+O46</f>
        <v>1049</v>
      </c>
      <c r="Q48" s="135">
        <f>Q39+Q46</f>
        <v>2613</v>
      </c>
    </row>
    <row r="49" spans="1:17" s="145" customFormat="1" ht="5.0999999999999996" customHeight="1">
      <c r="C49" s="137"/>
      <c r="D49" s="137"/>
      <c r="E49" s="137"/>
      <c r="F49" s="137"/>
      <c r="G49" s="137"/>
      <c r="H49" s="137"/>
      <c r="I49" s="137"/>
      <c r="K49" s="137"/>
      <c r="M49" s="137"/>
      <c r="O49" s="137"/>
      <c r="Q49" s="137"/>
    </row>
    <row r="50" spans="1:17" s="145" customFormat="1">
      <c r="A50" s="145" t="s">
        <v>164</v>
      </c>
      <c r="C50" s="19">
        <v>251</v>
      </c>
      <c r="D50" s="149"/>
      <c r="E50" s="141">
        <v>12</v>
      </c>
      <c r="F50" s="149"/>
      <c r="G50" s="141">
        <v>105</v>
      </c>
      <c r="H50" s="149"/>
      <c r="I50" s="141">
        <v>15</v>
      </c>
      <c r="K50" s="141">
        <v>361</v>
      </c>
      <c r="M50" s="141">
        <v>180</v>
      </c>
      <c r="O50" s="141">
        <v>157</v>
      </c>
      <c r="Q50" s="141">
        <v>745</v>
      </c>
    </row>
    <row r="51" spans="1:17" s="145" customFormat="1" ht="5.0999999999999996" customHeight="1">
      <c r="C51" s="4"/>
      <c r="E51" s="137"/>
      <c r="G51" s="137"/>
      <c r="H51" s="137"/>
      <c r="I51" s="137"/>
      <c r="K51" s="137"/>
      <c r="M51" s="137"/>
      <c r="O51" s="137"/>
      <c r="Q51" s="137"/>
    </row>
    <row r="52" spans="1:17" s="145" customFormat="1" ht="15.75" thickBot="1">
      <c r="A52" s="145" t="s">
        <v>159</v>
      </c>
      <c r="C52" s="27">
        <f>C48-C50</f>
        <v>745</v>
      </c>
      <c r="D52" s="151"/>
      <c r="E52" s="27">
        <f>E48-E50</f>
        <v>560</v>
      </c>
      <c r="F52" s="151"/>
      <c r="G52" s="27">
        <f>G48-G50</f>
        <v>315</v>
      </c>
      <c r="H52" s="151"/>
      <c r="I52" s="27">
        <f>I48-I50</f>
        <v>-334</v>
      </c>
      <c r="K52" s="27">
        <f>K48-K50</f>
        <v>1245</v>
      </c>
      <c r="M52" s="27">
        <f>M48-M50</f>
        <v>1226</v>
      </c>
      <c r="O52" s="27">
        <f>O48-O50</f>
        <v>892</v>
      </c>
      <c r="Q52" s="27">
        <f>Q48-Q50</f>
        <v>1868</v>
      </c>
    </row>
    <row r="53" spans="1:17" s="145" customFormat="1" ht="5.0999999999999996" customHeight="1" thickTop="1">
      <c r="C53" s="4"/>
      <c r="D53" s="135"/>
      <c r="E53" s="135"/>
      <c r="F53" s="135"/>
      <c r="G53" s="135"/>
      <c r="H53" s="135"/>
      <c r="I53" s="135"/>
      <c r="K53" s="135"/>
      <c r="M53" s="135"/>
      <c r="O53" s="135"/>
      <c r="Q53" s="135"/>
    </row>
    <row r="54" spans="1:17" s="145" customFormat="1" ht="15.75" thickBot="1">
      <c r="A54" s="145" t="s">
        <v>130</v>
      </c>
      <c r="B54" s="154"/>
      <c r="C54" s="41">
        <v>2.86</v>
      </c>
      <c r="D54" s="153"/>
      <c r="E54" s="152">
        <v>2.15</v>
      </c>
      <c r="F54" s="153"/>
      <c r="G54" s="152">
        <v>1.21</v>
      </c>
      <c r="H54" s="153"/>
      <c r="I54" s="152">
        <v>-1.28</v>
      </c>
      <c r="K54" s="152">
        <v>4.75</v>
      </c>
      <c r="M54" s="152">
        <v>4.6399999999999997</v>
      </c>
      <c r="O54" s="152">
        <v>3.36</v>
      </c>
      <c r="Q54" s="152">
        <v>7.02</v>
      </c>
    </row>
    <row r="55" spans="1:17" s="145" customFormat="1" ht="5.0999999999999996" customHeight="1" thickTop="1">
      <c r="C55" s="42"/>
      <c r="E55" s="154"/>
      <c r="G55" s="154"/>
      <c r="H55" s="154"/>
      <c r="I55" s="154"/>
      <c r="K55" s="154"/>
      <c r="M55" s="154"/>
      <c r="O55" s="154"/>
      <c r="Q55" s="154"/>
    </row>
    <row r="56" spans="1:17" s="145" customFormat="1">
      <c r="A56" s="145" t="s">
        <v>131</v>
      </c>
      <c r="C56" s="5">
        <v>260</v>
      </c>
      <c r="D56" s="156"/>
      <c r="E56" s="155">
        <v>261</v>
      </c>
      <c r="F56" s="156"/>
      <c r="G56" s="157">
        <v>261</v>
      </c>
      <c r="H56" s="156"/>
      <c r="I56" s="157">
        <v>261</v>
      </c>
      <c r="K56" s="157">
        <v>262</v>
      </c>
      <c r="M56" s="157">
        <v>264</v>
      </c>
      <c r="O56" s="157">
        <v>265</v>
      </c>
      <c r="Q56" s="157">
        <v>265</v>
      </c>
    </row>
    <row r="57" spans="1:17" s="145" customFormat="1" ht="5.0999999999999996" customHeight="1">
      <c r="C57" s="38"/>
      <c r="E57" s="153"/>
      <c r="G57" s="153"/>
      <c r="H57" s="153"/>
      <c r="I57" s="153"/>
      <c r="K57" s="153"/>
      <c r="M57" s="153"/>
      <c r="O57" s="153"/>
      <c r="Q57" s="153"/>
    </row>
    <row r="58" spans="1:17" s="145" customFormat="1" ht="15.75" thickBot="1">
      <c r="A58" s="145" t="s">
        <v>132</v>
      </c>
      <c r="B58" s="154"/>
      <c r="C58" s="41">
        <v>2.84</v>
      </c>
      <c r="D58" s="153"/>
      <c r="E58" s="152">
        <v>2.13</v>
      </c>
      <c r="F58" s="153"/>
      <c r="G58" s="152">
        <v>1.2</v>
      </c>
      <c r="H58" s="153"/>
      <c r="I58" s="152">
        <v>-1.28</v>
      </c>
      <c r="K58" s="152">
        <v>4.72</v>
      </c>
      <c r="M58" s="152">
        <v>4.55</v>
      </c>
      <c r="O58" s="152">
        <v>3.3</v>
      </c>
      <c r="Q58" s="152">
        <v>6.88</v>
      </c>
    </row>
    <row r="59" spans="1:17" s="145" customFormat="1" ht="5.0999999999999996" customHeight="1" thickTop="1">
      <c r="C59" s="38"/>
      <c r="E59" s="153"/>
      <c r="G59" s="153"/>
      <c r="H59" s="153"/>
      <c r="I59" s="153"/>
      <c r="K59" s="153"/>
      <c r="M59" s="153"/>
      <c r="O59" s="153"/>
      <c r="Q59" s="153"/>
    </row>
    <row r="60" spans="1:17" s="145" customFormat="1">
      <c r="A60" s="198" t="s">
        <v>133</v>
      </c>
      <c r="C60" s="5">
        <v>262</v>
      </c>
      <c r="D60" s="156"/>
      <c r="E60" s="155">
        <v>262</v>
      </c>
      <c r="F60" s="156"/>
      <c r="G60" s="157">
        <v>262</v>
      </c>
      <c r="H60" s="156"/>
      <c r="I60" s="157">
        <v>261</v>
      </c>
      <c r="K60" s="157">
        <v>263</v>
      </c>
      <c r="M60" s="157">
        <v>269</v>
      </c>
      <c r="O60" s="157">
        <v>270</v>
      </c>
      <c r="Q60" s="157">
        <v>271</v>
      </c>
    </row>
    <row r="61" spans="1:17" s="145" customFormat="1">
      <c r="C61" s="154"/>
      <c r="D61" s="154"/>
      <c r="E61" s="154"/>
      <c r="F61" s="154"/>
      <c r="G61" s="154"/>
      <c r="I61" s="154"/>
      <c r="K61" s="154"/>
      <c r="M61" s="154"/>
      <c r="O61" s="154"/>
    </row>
    <row r="62" spans="1:17" s="145" customFormat="1">
      <c r="C62" s="135"/>
      <c r="D62" s="135"/>
      <c r="E62" s="135"/>
      <c r="F62" s="135"/>
      <c r="G62" s="135"/>
      <c r="H62" s="135"/>
      <c r="I62" s="135"/>
      <c r="K62" s="135"/>
      <c r="M62" s="135"/>
      <c r="O62" s="135"/>
    </row>
    <row r="63" spans="1:17" s="145" customFormat="1">
      <c r="A63" s="308" t="s">
        <v>134</v>
      </c>
      <c r="B63" s="309"/>
      <c r="C63" s="135"/>
      <c r="D63" s="135"/>
      <c r="E63" s="135"/>
      <c r="F63" s="135"/>
      <c r="G63" s="135"/>
      <c r="H63" s="135"/>
      <c r="I63" s="135"/>
      <c r="K63" s="135"/>
      <c r="M63" s="135"/>
      <c r="O63" s="135"/>
    </row>
    <row r="64" spans="1:17" s="145" customFormat="1">
      <c r="A64" s="111"/>
      <c r="B64" s="310"/>
      <c r="C64" s="135"/>
      <c r="D64" s="135"/>
      <c r="E64" s="135"/>
      <c r="F64" s="135"/>
      <c r="G64" s="135"/>
      <c r="H64" s="135"/>
      <c r="I64" s="135"/>
      <c r="K64" s="135"/>
      <c r="M64" s="135"/>
      <c r="O64" s="135"/>
    </row>
    <row r="65" spans="1:17" s="145" customFormat="1">
      <c r="A65" s="77" t="s">
        <v>135</v>
      </c>
      <c r="B65" s="111"/>
      <c r="C65" s="158">
        <f>C39/C20</f>
        <v>5.7308775222900045E-2</v>
      </c>
      <c r="D65" s="158"/>
      <c r="E65" s="158">
        <f>E39/E20</f>
        <v>3.1978757792657582E-2</v>
      </c>
      <c r="F65" s="158"/>
      <c r="G65" s="158">
        <f>G39/G20</f>
        <v>2.3503173786241206E-2</v>
      </c>
      <c r="H65" s="158"/>
      <c r="I65" s="158">
        <f>I39/I20</f>
        <v>2.7364903790759305E-2</v>
      </c>
      <c r="K65" s="158">
        <f>K39/K20</f>
        <v>8.2293877128513021E-2</v>
      </c>
      <c r="M65" s="158">
        <f>M39/M20</f>
        <v>7.124446821961776E-2</v>
      </c>
      <c r="O65" s="158">
        <f>O39/O20</f>
        <v>4.6722454672245464E-2</v>
      </c>
      <c r="Q65" s="158">
        <f>Q39/Q20</f>
        <v>7.9636605362286728E-2</v>
      </c>
    </row>
    <row r="66" spans="1:17" s="145" customFormat="1">
      <c r="A66" s="77" t="s">
        <v>136</v>
      </c>
      <c r="B66" s="111"/>
      <c r="C66" s="158">
        <f>C48/C20</f>
        <v>5.8423275457531676E-2</v>
      </c>
      <c r="D66" s="158"/>
      <c r="E66" s="158">
        <f>E48/E20</f>
        <v>3.3017778803971366E-2</v>
      </c>
      <c r="F66" s="158"/>
      <c r="G66" s="158">
        <f>G48/G20</f>
        <v>2.401784182535598E-2</v>
      </c>
      <c r="H66" s="158"/>
      <c r="I66" s="158">
        <f>I48/I20</f>
        <v>-1.8377693282636248E-2</v>
      </c>
      <c r="K66" s="158">
        <f>K48/K20</f>
        <v>8.3121991615340826E-2</v>
      </c>
      <c r="M66" s="158">
        <f>M48/M20</f>
        <v>6.8375237076302095E-2</v>
      </c>
      <c r="O66" s="158">
        <f>O48/O20</f>
        <v>4.8768014876801491E-2</v>
      </c>
      <c r="Q66" s="158">
        <f>Q48/Q20</f>
        <v>0.1157988034566807</v>
      </c>
    </row>
    <row r="67" spans="1:17" s="145" customFormat="1" ht="5.0999999999999996" customHeight="1">
      <c r="A67" s="311"/>
      <c r="B67" s="111"/>
      <c r="C67" s="158"/>
      <c r="E67" s="158"/>
      <c r="G67" s="158"/>
      <c r="H67" s="158"/>
      <c r="I67" s="158"/>
      <c r="K67" s="158"/>
      <c r="M67" s="158"/>
      <c r="O67" s="158"/>
    </row>
    <row r="68" spans="1:17" s="145" customFormat="1" ht="15.75" customHeight="1">
      <c r="A68" s="311" t="s">
        <v>139</v>
      </c>
      <c r="B68" s="111"/>
      <c r="C68" s="159">
        <v>0.65</v>
      </c>
      <c r="D68" s="154"/>
      <c r="E68" s="159">
        <v>0.65</v>
      </c>
      <c r="F68" s="154"/>
      <c r="G68" s="159">
        <v>0.65</v>
      </c>
      <c r="H68" s="154"/>
      <c r="I68" s="159">
        <v>0.65</v>
      </c>
      <c r="K68" s="159">
        <v>0.65</v>
      </c>
      <c r="M68" s="159">
        <v>0.65</v>
      </c>
      <c r="O68" s="159">
        <v>0.65</v>
      </c>
      <c r="Q68" s="159">
        <v>0.65</v>
      </c>
    </row>
    <row r="69" spans="1:17" ht="15.75" customHeight="1">
      <c r="A69" s="314"/>
      <c r="B69" s="11"/>
      <c r="C69" s="28"/>
      <c r="D69" s="42"/>
      <c r="E69" s="28"/>
      <c r="F69" s="42"/>
      <c r="G69" s="28"/>
      <c r="H69" s="42"/>
      <c r="I69" s="28"/>
    </row>
    <row r="70" spans="1:17" s="42" customFormat="1" ht="15" customHeight="1">
      <c r="A70" s="312" t="s">
        <v>160</v>
      </c>
      <c r="B70" s="101"/>
      <c r="C70" s="101"/>
      <c r="D70" s="101"/>
      <c r="E70" s="101"/>
      <c r="F70" s="101"/>
      <c r="G70" s="101"/>
      <c r="H70" s="101"/>
      <c r="I70" s="101"/>
    </row>
    <row r="71" spans="1:17" ht="15.75" customHeight="1">
      <c r="A71" s="314"/>
      <c r="B71" s="11"/>
      <c r="C71" s="28"/>
      <c r="D71" s="42"/>
      <c r="E71" s="28"/>
      <c r="F71" s="42"/>
      <c r="G71" s="28"/>
      <c r="H71" s="42"/>
      <c r="I71" s="28"/>
    </row>
    <row r="78" spans="1:17">
      <c r="B78" s="12"/>
      <c r="C78" s="198"/>
      <c r="D78" s="198"/>
      <c r="E78" s="198"/>
      <c r="F78" s="198"/>
      <c r="G78" s="198"/>
      <c r="H78" s="198"/>
      <c r="I78" s="198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55" firstPageNumber="2" orientation="portrait" r:id="rId1"/>
  <headerFooter scaleWithDoc="0" alignWithMargins="0">
    <oddFooter>&amp;R&amp;"Arial,Regular"&amp;10Q4 FY22 Stat Book / 6</oddFooter>
    <evenFooter>&amp;RQ4 FY18 Stat Book / 7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97A4-43AA-4562-8A8F-C812BE09B014}">
  <sheetPr>
    <pageSetUpPr fitToPage="1"/>
  </sheetPr>
  <dimension ref="A1:O87"/>
  <sheetViews>
    <sheetView view="pageBreakPreview" zoomScaleNormal="80" zoomScaleSheetLayoutView="100" workbookViewId="0">
      <selection sqref="A1:I1"/>
    </sheetView>
  </sheetViews>
  <sheetFormatPr defaultColWidth="10.625" defaultRowHeight="15"/>
  <cols>
    <col min="1" max="1" width="2.625" style="14" customWidth="1"/>
    <col min="2" max="2" width="48.625" style="14" customWidth="1"/>
    <col min="3" max="3" width="11.25" style="14" customWidth="1"/>
    <col min="4" max="4" width="0.75" style="14" customWidth="1"/>
    <col min="5" max="5" width="12" style="14" customWidth="1"/>
    <col min="6" max="6" width="0.75" style="14" customWidth="1"/>
    <col min="7" max="7" width="12" style="14" customWidth="1"/>
    <col min="8" max="8" width="0.75" style="14" customWidth="1"/>
    <col min="9" max="9" width="12" style="14" customWidth="1"/>
    <col min="10" max="16384" width="10.625" style="198"/>
  </cols>
  <sheetData>
    <row r="1" spans="1:9" s="381" customFormat="1" ht="20.25">
      <c r="A1" s="457" t="s">
        <v>0</v>
      </c>
      <c r="B1" s="457"/>
      <c r="C1" s="457"/>
      <c r="D1" s="457"/>
      <c r="E1" s="457"/>
      <c r="F1" s="457"/>
      <c r="G1" s="457"/>
      <c r="H1" s="457"/>
      <c r="I1" s="457"/>
    </row>
    <row r="2" spans="1:9" s="381" customFormat="1" ht="18.600000000000001" customHeight="1">
      <c r="A2" s="457" t="s">
        <v>143</v>
      </c>
      <c r="B2" s="457"/>
      <c r="C2" s="457"/>
      <c r="D2" s="457"/>
      <c r="E2" s="457"/>
      <c r="F2" s="457"/>
      <c r="G2" s="457"/>
      <c r="H2" s="457"/>
      <c r="I2" s="457"/>
    </row>
    <row r="3" spans="1:9" s="381" customFormat="1" ht="20.25">
      <c r="A3" s="457" t="s">
        <v>56</v>
      </c>
      <c r="B3" s="457"/>
      <c r="C3" s="457"/>
      <c r="D3" s="457"/>
      <c r="E3" s="457"/>
      <c r="F3" s="457"/>
      <c r="G3" s="457"/>
      <c r="H3" s="457"/>
      <c r="I3" s="457"/>
    </row>
    <row r="4" spans="1:9" ht="15.75">
      <c r="A4" s="30"/>
      <c r="B4" s="266"/>
      <c r="C4" s="30"/>
      <c r="D4" s="30"/>
      <c r="E4" s="30"/>
      <c r="F4" s="30"/>
      <c r="G4" s="30"/>
      <c r="H4" s="30"/>
      <c r="I4" s="30"/>
    </row>
    <row r="5" spans="1:9" ht="12.75" hidden="1" customHeight="1">
      <c r="A5" s="30"/>
      <c r="B5" s="266"/>
      <c r="C5" s="30"/>
      <c r="D5" s="30"/>
      <c r="E5" s="30"/>
      <c r="F5" s="30"/>
      <c r="G5" s="30"/>
      <c r="H5" s="30"/>
      <c r="I5" s="30"/>
    </row>
    <row r="6" spans="1:9" s="12" customFormat="1" ht="12.75">
      <c r="A6" s="22" t="s">
        <v>162</v>
      </c>
      <c r="B6" s="22"/>
      <c r="C6" s="92"/>
      <c r="D6" s="92"/>
      <c r="E6" s="92"/>
      <c r="F6" s="92"/>
      <c r="G6" s="92"/>
      <c r="H6" s="92"/>
      <c r="I6" s="92"/>
    </row>
    <row r="7" spans="1:9" s="12" customFormat="1" ht="12.75">
      <c r="A7" s="22" t="s">
        <v>102</v>
      </c>
      <c r="B7" s="22"/>
      <c r="C7" s="92"/>
      <c r="D7" s="92"/>
      <c r="E7" s="92"/>
      <c r="F7" s="92"/>
      <c r="G7" s="92"/>
      <c r="H7" s="92"/>
      <c r="I7" s="92"/>
    </row>
    <row r="8" spans="1:9" hidden="1">
      <c r="A8" s="302"/>
      <c r="B8" s="302"/>
      <c r="C8" s="302"/>
      <c r="D8" s="302"/>
      <c r="E8" s="302"/>
      <c r="F8" s="302"/>
      <c r="G8" s="302"/>
      <c r="H8" s="302"/>
      <c r="I8" s="302"/>
    </row>
    <row r="9" spans="1:9" ht="19.5" customHeight="1" thickBot="1">
      <c r="A9" s="198"/>
      <c r="B9" s="198"/>
      <c r="C9" s="31" t="s">
        <v>56</v>
      </c>
      <c r="D9" s="31"/>
      <c r="E9" s="31"/>
      <c r="F9" s="31"/>
      <c r="G9" s="31"/>
      <c r="H9" s="31"/>
      <c r="I9" s="31"/>
    </row>
    <row r="10" spans="1:9" s="109" customFormat="1" ht="15.75">
      <c r="A10" s="268"/>
      <c r="C10" s="26" t="s">
        <v>145</v>
      </c>
      <c r="D10" s="26"/>
      <c r="E10" s="26" t="s">
        <v>146</v>
      </c>
      <c r="F10" s="26"/>
      <c r="G10" s="26" t="s">
        <v>147</v>
      </c>
      <c r="H10" s="26"/>
      <c r="I10" s="26" t="s">
        <v>148</v>
      </c>
    </row>
    <row r="11" spans="1:9" s="109" customFormat="1" ht="15.75">
      <c r="A11" s="268"/>
      <c r="C11" s="13" t="s">
        <v>149</v>
      </c>
      <c r="D11" s="13"/>
      <c r="E11" s="26" t="s">
        <v>150</v>
      </c>
      <c r="F11" s="26"/>
      <c r="G11" s="13" t="s">
        <v>149</v>
      </c>
      <c r="H11" s="13"/>
      <c r="I11" s="13" t="s">
        <v>149</v>
      </c>
    </row>
    <row r="12" spans="1:9" s="109" customFormat="1" ht="15.75" hidden="1">
      <c r="A12" s="35"/>
      <c r="C12" s="14"/>
      <c r="D12" s="14"/>
      <c r="E12" s="14"/>
      <c r="F12" s="14"/>
      <c r="G12" s="14"/>
      <c r="H12" s="14"/>
      <c r="I12" s="14"/>
    </row>
    <row r="13" spans="1:9" ht="5.0999999999999996" customHeight="1">
      <c r="A13" s="198"/>
      <c r="B13" s="198"/>
      <c r="C13" s="3"/>
      <c r="D13" s="3"/>
      <c r="E13" s="3"/>
      <c r="F13" s="3"/>
      <c r="G13" s="3"/>
      <c r="H13" s="3"/>
      <c r="I13" s="3"/>
    </row>
    <row r="14" spans="1:9" s="145" customFormat="1">
      <c r="A14" s="145" t="s">
        <v>103</v>
      </c>
      <c r="C14" s="137"/>
      <c r="D14" s="137"/>
      <c r="E14" s="137"/>
      <c r="F14" s="137"/>
      <c r="G14" s="137"/>
      <c r="H14" s="137"/>
      <c r="I14" s="137"/>
    </row>
    <row r="15" spans="1:9" s="145" customFormat="1">
      <c r="B15" s="145" t="s">
        <v>104</v>
      </c>
      <c r="C15" s="307">
        <v>10966</v>
      </c>
      <c r="D15" s="140"/>
      <c r="E15" s="307">
        <v>11605</v>
      </c>
      <c r="F15" s="140"/>
      <c r="G15" s="307">
        <v>11304</v>
      </c>
      <c r="H15" s="140"/>
      <c r="I15" s="307">
        <v>11939</v>
      </c>
    </row>
    <row r="16" spans="1:9" s="145" customFormat="1">
      <c r="B16" s="145" t="s">
        <v>106</v>
      </c>
      <c r="C16" s="135">
        <v>7677</v>
      </c>
      <c r="D16" s="135"/>
      <c r="E16" s="135">
        <v>8264</v>
      </c>
      <c r="F16" s="135"/>
      <c r="G16" s="135">
        <v>8800</v>
      </c>
      <c r="H16" s="135"/>
      <c r="I16" s="135">
        <v>8491</v>
      </c>
    </row>
    <row r="17" spans="1:9" s="145" customFormat="1" ht="18.75" customHeight="1">
      <c r="B17" s="145" t="s">
        <v>151</v>
      </c>
      <c r="C17" s="135">
        <v>2251</v>
      </c>
      <c r="D17" s="135"/>
      <c r="E17" s="135">
        <v>2272</v>
      </c>
      <c r="F17" s="135"/>
      <c r="G17" s="135">
        <v>2253</v>
      </c>
      <c r="H17" s="135"/>
      <c r="I17" s="135">
        <v>2756</v>
      </c>
    </row>
    <row r="18" spans="1:9" s="145" customFormat="1">
      <c r="B18" s="145" t="s">
        <v>108</v>
      </c>
      <c r="C18" s="135">
        <v>35</v>
      </c>
      <c r="D18" s="135"/>
      <c r="E18" s="135">
        <v>77</v>
      </c>
      <c r="F18" s="135"/>
      <c r="G18" s="135">
        <v>65</v>
      </c>
      <c r="H18" s="135"/>
      <c r="I18" s="135">
        <v>76</v>
      </c>
    </row>
    <row r="19" spans="1:9" s="145" customFormat="1">
      <c r="B19" s="145" t="s">
        <v>109</v>
      </c>
      <c r="C19" s="82">
        <v>1074</v>
      </c>
      <c r="D19" s="142"/>
      <c r="E19" s="82">
        <v>1256</v>
      </c>
      <c r="F19" s="142"/>
      <c r="G19" s="82">
        <v>1219</v>
      </c>
      <c r="H19" s="142"/>
      <c r="I19" s="82">
        <v>1132</v>
      </c>
    </row>
    <row r="20" spans="1:9" s="145" customFormat="1" ht="18.600000000000001" customHeight="1">
      <c r="B20" s="145" t="s">
        <v>110</v>
      </c>
      <c r="C20" s="135">
        <f>SUM(C15:C19)</f>
        <v>22003</v>
      </c>
      <c r="D20" s="135"/>
      <c r="E20" s="135">
        <f>SUM(E15:E19)</f>
        <v>23474</v>
      </c>
      <c r="F20" s="135"/>
      <c r="G20" s="135">
        <f>SUM(G15:G19)</f>
        <v>23641</v>
      </c>
      <c r="H20" s="135"/>
      <c r="I20" s="135">
        <f>SUM(I15:I19)</f>
        <v>24394</v>
      </c>
    </row>
    <row r="21" spans="1:9" s="145" customFormat="1" ht="5.0999999999999996" customHeight="1">
      <c r="D21" s="135"/>
      <c r="F21" s="135"/>
      <c r="H21" s="135"/>
    </row>
    <row r="22" spans="1:9" s="145" customFormat="1">
      <c r="A22" s="145" t="s">
        <v>112</v>
      </c>
      <c r="D22" s="144"/>
      <c r="F22" s="144"/>
      <c r="H22" s="144"/>
    </row>
    <row r="23" spans="1:9" s="145" customFormat="1">
      <c r="B23" s="145" t="s">
        <v>113</v>
      </c>
      <c r="C23" s="135">
        <v>7776</v>
      </c>
      <c r="D23" s="137"/>
      <c r="E23" s="135">
        <v>8135</v>
      </c>
      <c r="F23" s="137"/>
      <c r="G23" s="135">
        <v>8244</v>
      </c>
      <c r="H23" s="137"/>
      <c r="I23" s="135">
        <v>7903</v>
      </c>
    </row>
    <row r="24" spans="1:9" s="145" customFormat="1">
      <c r="B24" s="145" t="s">
        <v>114</v>
      </c>
      <c r="C24" s="135">
        <v>5659</v>
      </c>
      <c r="D24" s="137"/>
      <c r="E24" s="135">
        <v>6241</v>
      </c>
      <c r="F24" s="137"/>
      <c r="G24" s="135">
        <v>6272</v>
      </c>
      <c r="H24" s="137"/>
      <c r="I24" s="135">
        <v>5946</v>
      </c>
    </row>
    <row r="25" spans="1:9" s="145" customFormat="1">
      <c r="B25" s="145" t="s">
        <v>115</v>
      </c>
      <c r="C25" s="135">
        <v>1133</v>
      </c>
      <c r="D25" s="137"/>
      <c r="E25" s="135">
        <v>1177</v>
      </c>
      <c r="F25" s="137"/>
      <c r="G25" s="135">
        <v>1225</v>
      </c>
      <c r="H25" s="137"/>
      <c r="I25" s="135">
        <v>1177</v>
      </c>
    </row>
    <row r="26" spans="1:9" s="145" customFormat="1">
      <c r="B26" s="145" t="s">
        <v>116</v>
      </c>
      <c r="C26" s="135">
        <v>971</v>
      </c>
      <c r="D26" s="137"/>
      <c r="E26" s="135">
        <v>995</v>
      </c>
      <c r="F26" s="137"/>
      <c r="G26" s="135">
        <v>986</v>
      </c>
      <c r="H26" s="137"/>
      <c r="I26" s="135">
        <v>1018</v>
      </c>
    </row>
    <row r="27" spans="1:9" s="145" customFormat="1">
      <c r="B27" s="145" t="s">
        <v>117</v>
      </c>
      <c r="C27" s="135">
        <v>1009</v>
      </c>
      <c r="D27" s="137"/>
      <c r="E27" s="135">
        <v>1145</v>
      </c>
      <c r="F27" s="137"/>
      <c r="G27" s="135">
        <v>1201</v>
      </c>
      <c r="H27" s="137"/>
      <c r="I27" s="135">
        <v>1760</v>
      </c>
    </row>
    <row r="28" spans="1:9" s="145" customFormat="1">
      <c r="B28" s="145" t="s">
        <v>118</v>
      </c>
      <c r="C28" s="135">
        <v>869</v>
      </c>
      <c r="D28" s="137"/>
      <c r="E28" s="135">
        <v>839</v>
      </c>
      <c r="F28" s="137"/>
      <c r="G28" s="135">
        <v>822</v>
      </c>
      <c r="H28" s="137"/>
      <c r="I28" s="135">
        <v>842</v>
      </c>
    </row>
    <row r="29" spans="1:9" s="145" customFormat="1" ht="18">
      <c r="B29" s="145" t="s">
        <v>165</v>
      </c>
      <c r="C29" s="135">
        <v>67</v>
      </c>
      <c r="D29" s="137"/>
      <c r="E29" s="135">
        <v>44</v>
      </c>
      <c r="F29" s="137"/>
      <c r="G29" s="135">
        <v>107</v>
      </c>
      <c r="H29" s="137"/>
      <c r="I29" s="135">
        <v>60</v>
      </c>
    </row>
    <row r="30" spans="1:9" s="145" customFormat="1" hidden="1">
      <c r="B30" s="145" t="s">
        <v>120</v>
      </c>
      <c r="C30" s="256">
        <v>0</v>
      </c>
      <c r="D30" s="137"/>
      <c r="E30" s="256">
        <v>0</v>
      </c>
      <c r="F30" s="137"/>
      <c r="G30" s="256">
        <v>0</v>
      </c>
      <c r="H30" s="137"/>
      <c r="I30" s="256">
        <v>0</v>
      </c>
    </row>
    <row r="31" spans="1:9" s="145" customFormat="1" ht="18">
      <c r="B31" s="145" t="s">
        <v>344</v>
      </c>
      <c r="C31" s="19">
        <v>3121</v>
      </c>
      <c r="D31" s="138"/>
      <c r="E31" s="19">
        <v>3301</v>
      </c>
      <c r="F31" s="138"/>
      <c r="G31" s="19">
        <v>3458</v>
      </c>
      <c r="H31" s="138"/>
      <c r="I31" s="19">
        <v>3764</v>
      </c>
    </row>
    <row r="32" spans="1:9" s="145" customFormat="1">
      <c r="B32" s="305" t="s">
        <v>122</v>
      </c>
      <c r="C32" s="135">
        <f>SUM(C23:C31)</f>
        <v>20605</v>
      </c>
      <c r="D32" s="135"/>
      <c r="E32" s="135">
        <f>SUM(E23:E31)</f>
        <v>21877</v>
      </c>
      <c r="F32" s="135"/>
      <c r="G32" s="135">
        <f>SUM(G23:G31)</f>
        <v>22315</v>
      </c>
      <c r="H32" s="135"/>
      <c r="I32" s="135">
        <f>SUM(I23:I31)</f>
        <v>22470</v>
      </c>
    </row>
    <row r="33" spans="1:9" s="145" customFormat="1" ht="5.0999999999999996" customHeight="1">
      <c r="D33" s="144"/>
      <c r="F33" s="144"/>
      <c r="H33" s="144"/>
    </row>
    <row r="34" spans="1:9" s="145" customFormat="1" ht="18">
      <c r="A34" s="145" t="s">
        <v>349</v>
      </c>
      <c r="D34" s="138"/>
      <c r="F34" s="138"/>
      <c r="H34" s="138"/>
    </row>
    <row r="35" spans="1:9" s="145" customFormat="1">
      <c r="B35" s="145" t="s">
        <v>104</v>
      </c>
      <c r="C35" s="135">
        <v>567</v>
      </c>
      <c r="D35" s="137"/>
      <c r="E35" s="135">
        <v>949</v>
      </c>
      <c r="F35" s="135"/>
      <c r="G35" s="135">
        <v>520</v>
      </c>
      <c r="H35" s="137"/>
      <c r="I35" s="135">
        <v>886</v>
      </c>
    </row>
    <row r="36" spans="1:9" s="145" customFormat="1">
      <c r="B36" s="145" t="s">
        <v>106</v>
      </c>
      <c r="C36" s="135">
        <v>671</v>
      </c>
      <c r="D36" s="137"/>
      <c r="E36" s="135">
        <v>481</v>
      </c>
      <c r="F36" s="137"/>
      <c r="G36" s="135">
        <v>641</v>
      </c>
      <c r="H36" s="137"/>
      <c r="I36" s="135">
        <v>849</v>
      </c>
    </row>
    <row r="37" spans="1:9" s="145" customFormat="1" ht="18">
      <c r="B37" s="145" t="s">
        <v>151</v>
      </c>
      <c r="C37" s="135">
        <v>390</v>
      </c>
      <c r="D37" s="135"/>
      <c r="E37" s="135">
        <v>334</v>
      </c>
      <c r="F37" s="135"/>
      <c r="G37" s="135">
        <v>337</v>
      </c>
      <c r="H37" s="135"/>
      <c r="I37" s="135">
        <v>602</v>
      </c>
    </row>
    <row r="38" spans="1:9" s="145" customFormat="1">
      <c r="B38" s="145" t="s">
        <v>123</v>
      </c>
      <c r="C38" s="135">
        <v>-230</v>
      </c>
      <c r="D38" s="135"/>
      <c r="E38" s="135">
        <v>-167</v>
      </c>
      <c r="F38" s="135"/>
      <c r="G38" s="135">
        <v>-172</v>
      </c>
      <c r="H38" s="135"/>
      <c r="I38" s="135">
        <v>-413</v>
      </c>
    </row>
    <row r="39" spans="1:9" s="145" customFormat="1">
      <c r="B39" s="145" t="s">
        <v>124</v>
      </c>
      <c r="C39" s="146">
        <f>SUM(C35:C38)</f>
        <v>1398</v>
      </c>
      <c r="D39" s="135"/>
      <c r="E39" s="146">
        <f>SUM(E35:E38)</f>
        <v>1597</v>
      </c>
      <c r="F39" s="135"/>
      <c r="G39" s="146">
        <f>SUM(G35:G38)</f>
        <v>1326</v>
      </c>
      <c r="H39" s="135"/>
      <c r="I39" s="146">
        <f>SUM(I35:I38)</f>
        <v>1924</v>
      </c>
    </row>
    <row r="40" spans="1:9" s="145" customFormat="1" ht="5.0999999999999996" customHeight="1">
      <c r="H40" s="137"/>
    </row>
    <row r="41" spans="1:9" s="145" customFormat="1">
      <c r="A41" s="145" t="s">
        <v>155</v>
      </c>
      <c r="H41" s="147"/>
    </row>
    <row r="42" spans="1:9" s="145" customFormat="1">
      <c r="B42" s="145" t="s">
        <v>126</v>
      </c>
      <c r="C42" s="135">
        <v>-160</v>
      </c>
      <c r="D42" s="135"/>
      <c r="E42" s="135">
        <v>-155</v>
      </c>
      <c r="F42" s="135"/>
      <c r="G42" s="135">
        <v>-163</v>
      </c>
      <c r="H42" s="135"/>
      <c r="I42" s="135">
        <v>-158</v>
      </c>
    </row>
    <row r="43" spans="1:9" s="145" customFormat="1" ht="18">
      <c r="B43" s="145" t="s">
        <v>348</v>
      </c>
      <c r="C43" s="135">
        <v>216</v>
      </c>
      <c r="D43" s="135"/>
      <c r="E43" s="135">
        <v>-47</v>
      </c>
      <c r="F43" s="135"/>
      <c r="G43" s="135">
        <v>211</v>
      </c>
      <c r="H43" s="135"/>
      <c r="I43" s="135">
        <v>-1106</v>
      </c>
    </row>
    <row r="44" spans="1:9" s="145" customFormat="1" hidden="1">
      <c r="B44" s="198" t="s">
        <v>127</v>
      </c>
      <c r="C44" s="256">
        <v>0</v>
      </c>
      <c r="D44" s="135"/>
      <c r="E44" s="256">
        <v>0</v>
      </c>
      <c r="F44" s="135"/>
      <c r="G44" s="256">
        <v>0</v>
      </c>
      <c r="H44" s="135"/>
      <c r="I44" s="256">
        <v>0</v>
      </c>
    </row>
    <row r="45" spans="1:9" s="145" customFormat="1">
      <c r="B45" s="145" t="s">
        <v>93</v>
      </c>
      <c r="C45" s="135">
        <v>3</v>
      </c>
      <c r="D45" s="144"/>
      <c r="E45" s="135">
        <v>-15</v>
      </c>
      <c r="F45" s="144"/>
      <c r="G45" s="135">
        <v>1</v>
      </c>
      <c r="H45" s="144"/>
      <c r="I45" s="135">
        <v>24</v>
      </c>
    </row>
    <row r="46" spans="1:9" s="145" customFormat="1">
      <c r="B46" s="145" t="s">
        <v>157</v>
      </c>
      <c r="C46" s="148">
        <f>SUM(C42:C45)</f>
        <v>59</v>
      </c>
      <c r="D46" s="138"/>
      <c r="E46" s="148">
        <f>SUM(E42:E45)</f>
        <v>-217</v>
      </c>
      <c r="F46" s="135"/>
      <c r="G46" s="148">
        <f>SUM(G42:G45)</f>
        <v>49</v>
      </c>
      <c r="H46" s="135"/>
      <c r="I46" s="148">
        <f>SUM(I42:I45)</f>
        <v>-1240</v>
      </c>
    </row>
    <row r="47" spans="1:9" s="145" customFormat="1" ht="5.0999999999999996" customHeight="1">
      <c r="C47" s="137"/>
      <c r="E47" s="137"/>
      <c r="G47" s="137"/>
      <c r="H47" s="137"/>
      <c r="I47" s="137"/>
    </row>
    <row r="48" spans="1:9" s="145" customFormat="1">
      <c r="A48" s="145" t="s">
        <v>128</v>
      </c>
      <c r="C48" s="135">
        <f>C39+C46</f>
        <v>1457</v>
      </c>
      <c r="D48" s="135"/>
      <c r="E48" s="135">
        <f>E39+E46</f>
        <v>1380</v>
      </c>
      <c r="F48" s="135"/>
      <c r="G48" s="135">
        <f>G39+G46</f>
        <v>1375</v>
      </c>
      <c r="H48" s="135"/>
      <c r="I48" s="135">
        <f>I39+I46</f>
        <v>684</v>
      </c>
    </row>
    <row r="49" spans="1:9" s="145" customFormat="1" ht="5.0999999999999996" customHeight="1">
      <c r="C49" s="137"/>
      <c r="D49" s="137"/>
      <c r="E49" s="137"/>
      <c r="F49" s="137"/>
      <c r="G49" s="137"/>
      <c r="H49" s="137"/>
      <c r="I49" s="137"/>
    </row>
    <row r="50" spans="1:9" s="145" customFormat="1">
      <c r="A50" s="145" t="s">
        <v>164</v>
      </c>
      <c r="C50" s="141">
        <v>345</v>
      </c>
      <c r="D50" s="149"/>
      <c r="E50" s="141">
        <v>336</v>
      </c>
      <c r="F50" s="149"/>
      <c r="G50" s="141">
        <v>263</v>
      </c>
      <c r="H50" s="149"/>
      <c r="I50" s="141">
        <v>126</v>
      </c>
    </row>
    <row r="51" spans="1:9" s="145" customFormat="1" ht="5.0999999999999996" customHeight="1">
      <c r="C51" s="137"/>
      <c r="E51" s="137"/>
      <c r="G51" s="137"/>
      <c r="H51" s="137"/>
      <c r="I51" s="137"/>
    </row>
    <row r="52" spans="1:9" s="145" customFormat="1" ht="15.75" thickBot="1">
      <c r="A52" s="145" t="s">
        <v>105</v>
      </c>
      <c r="C52" s="27">
        <f>C48-C50</f>
        <v>1112</v>
      </c>
      <c r="D52" s="151"/>
      <c r="E52" s="27">
        <f>E48-E50</f>
        <v>1044</v>
      </c>
      <c r="F52" s="151"/>
      <c r="G52" s="27">
        <f>G48-G50</f>
        <v>1112</v>
      </c>
      <c r="H52" s="151"/>
      <c r="I52" s="27">
        <f>I48-I50</f>
        <v>558</v>
      </c>
    </row>
    <row r="53" spans="1:9" s="145" customFormat="1" ht="5.0999999999999996" customHeight="1" thickTop="1">
      <c r="C53" s="135"/>
      <c r="D53" s="135"/>
      <c r="E53" s="135"/>
      <c r="F53" s="135"/>
      <c r="G53" s="135"/>
      <c r="H53" s="135"/>
      <c r="I53" s="135"/>
    </row>
    <row r="54" spans="1:9" s="145" customFormat="1" ht="15.75" thickBot="1">
      <c r="A54" s="145" t="s">
        <v>130</v>
      </c>
      <c r="B54" s="154"/>
      <c r="C54" s="152">
        <v>4.17</v>
      </c>
      <c r="D54" s="153"/>
      <c r="E54" s="152">
        <v>3.94</v>
      </c>
      <c r="F54" s="153"/>
      <c r="G54" s="152">
        <v>4.26</v>
      </c>
      <c r="H54" s="153"/>
      <c r="I54" s="152">
        <v>2.15</v>
      </c>
    </row>
    <row r="55" spans="1:9" s="145" customFormat="1" ht="5.0999999999999996" customHeight="1" thickTop="1">
      <c r="C55" s="154"/>
      <c r="E55" s="154"/>
      <c r="G55" s="154"/>
      <c r="H55" s="154"/>
      <c r="I55" s="154"/>
    </row>
    <row r="56" spans="1:9" s="145" customFormat="1">
      <c r="A56" s="145" t="s">
        <v>131</v>
      </c>
      <c r="C56" s="157">
        <v>266</v>
      </c>
      <c r="D56" s="156"/>
      <c r="E56" s="157">
        <v>265</v>
      </c>
      <c r="F56" s="156"/>
      <c r="G56" s="157">
        <v>261</v>
      </c>
      <c r="H56" s="156"/>
      <c r="I56" s="157">
        <v>259</v>
      </c>
    </row>
    <row r="57" spans="1:9" s="145" customFormat="1" ht="5.0999999999999996" customHeight="1">
      <c r="C57" s="153"/>
      <c r="E57" s="153"/>
      <c r="G57" s="153"/>
      <c r="H57" s="153"/>
      <c r="I57" s="153"/>
    </row>
    <row r="58" spans="1:9" s="145" customFormat="1" ht="15.75" thickBot="1">
      <c r="A58" s="145" t="s">
        <v>132</v>
      </c>
      <c r="B58" s="154"/>
      <c r="C58" s="152">
        <v>4.09</v>
      </c>
      <c r="D58" s="153"/>
      <c r="E58" s="152">
        <v>3.88</v>
      </c>
      <c r="F58" s="153"/>
      <c r="G58" s="152">
        <v>4.2</v>
      </c>
      <c r="H58" s="153"/>
      <c r="I58" s="152">
        <v>2.13</v>
      </c>
    </row>
    <row r="59" spans="1:9" s="145" customFormat="1" ht="5.0999999999999996" customHeight="1" thickTop="1">
      <c r="C59" s="153"/>
      <c r="E59" s="153"/>
      <c r="G59" s="153"/>
      <c r="H59" s="153"/>
      <c r="I59" s="153"/>
    </row>
    <row r="60" spans="1:9" s="145" customFormat="1">
      <c r="A60" s="198" t="s">
        <v>133</v>
      </c>
      <c r="C60" s="157">
        <v>271</v>
      </c>
      <c r="D60" s="156"/>
      <c r="E60" s="157">
        <v>268</v>
      </c>
      <c r="F60" s="156"/>
      <c r="G60" s="157">
        <v>265</v>
      </c>
      <c r="H60" s="156"/>
      <c r="I60" s="157">
        <v>261</v>
      </c>
    </row>
    <row r="61" spans="1:9" s="145" customFormat="1">
      <c r="D61" s="154"/>
      <c r="F61" s="154"/>
    </row>
    <row r="62" spans="1:9" s="145" customFormat="1">
      <c r="D62" s="135"/>
      <c r="F62" s="135"/>
      <c r="H62" s="135"/>
    </row>
    <row r="63" spans="1:9" s="145" customFormat="1">
      <c r="A63" s="308" t="s">
        <v>134</v>
      </c>
      <c r="B63" s="309"/>
      <c r="D63" s="135"/>
      <c r="F63" s="135"/>
      <c r="H63" s="135"/>
    </row>
    <row r="64" spans="1:9" s="145" customFormat="1">
      <c r="A64" s="111"/>
      <c r="B64" s="310"/>
      <c r="D64" s="135"/>
      <c r="F64" s="135"/>
      <c r="H64" s="135"/>
    </row>
    <row r="65" spans="1:15" s="145" customFormat="1">
      <c r="A65" s="77" t="s">
        <v>135</v>
      </c>
      <c r="B65" s="111"/>
      <c r="C65" s="158">
        <f>C39/C20</f>
        <v>6.3536790437667592E-2</v>
      </c>
      <c r="D65" s="158"/>
      <c r="E65" s="158">
        <f>E39/E20</f>
        <v>6.8032717048649563E-2</v>
      </c>
      <c r="F65" s="158"/>
      <c r="G65" s="158">
        <f>G39/G20</f>
        <v>5.6088997927329638E-2</v>
      </c>
      <c r="H65" s="158"/>
      <c r="I65" s="158">
        <v>7.9000000000000001E-2</v>
      </c>
    </row>
    <row r="66" spans="1:15" s="145" customFormat="1">
      <c r="A66" s="77" t="s">
        <v>136</v>
      </c>
      <c r="B66" s="111"/>
      <c r="C66" s="158">
        <f>C48/C20</f>
        <v>6.6218242966868152E-2</v>
      </c>
      <c r="D66" s="158"/>
      <c r="E66" s="158">
        <f>E48/E20</f>
        <v>5.8788446792195623E-2</v>
      </c>
      <c r="F66" s="158"/>
      <c r="G66" s="158">
        <f>G48/G20</f>
        <v>5.8161668288143481E-2</v>
      </c>
      <c r="H66" s="158"/>
      <c r="I66" s="158">
        <v>2.8000000000000001E-2</v>
      </c>
    </row>
    <row r="67" spans="1:15" s="145" customFormat="1" ht="5.0999999999999996" customHeight="1">
      <c r="A67" s="311"/>
      <c r="B67" s="111"/>
      <c r="H67" s="158"/>
    </row>
    <row r="68" spans="1:15" s="145" customFormat="1" ht="15.75" customHeight="1">
      <c r="A68" s="311" t="s">
        <v>139</v>
      </c>
      <c r="B68" s="111"/>
      <c r="C68" s="159">
        <v>0.75</v>
      </c>
      <c r="D68" s="154"/>
      <c r="E68" s="159">
        <v>0.75</v>
      </c>
      <c r="F68" s="154"/>
      <c r="G68" s="159">
        <v>0.75</v>
      </c>
      <c r="H68" s="154"/>
      <c r="I68" s="159">
        <v>0.75</v>
      </c>
    </row>
    <row r="69" spans="1:15" ht="15.75" customHeight="1">
      <c r="A69" s="314"/>
      <c r="B69" s="11"/>
      <c r="C69" s="28"/>
      <c r="D69" s="42"/>
      <c r="E69" s="28"/>
      <c r="F69" s="42"/>
      <c r="G69" s="28"/>
      <c r="H69" s="42"/>
      <c r="I69" s="28"/>
    </row>
    <row r="70" spans="1:15" ht="3.75" customHeight="1">
      <c r="A70" s="314"/>
      <c r="B70" s="11"/>
      <c r="C70" s="28"/>
      <c r="D70" s="42"/>
      <c r="E70" s="28"/>
      <c r="F70" s="42"/>
      <c r="G70" s="28"/>
      <c r="H70" s="42"/>
      <c r="I70" s="28"/>
    </row>
    <row r="71" spans="1:15" ht="55.9" customHeight="1">
      <c r="A71" s="102" t="s">
        <v>140</v>
      </c>
      <c r="B71" s="453" t="s">
        <v>346</v>
      </c>
      <c r="C71" s="453"/>
      <c r="D71" s="453"/>
      <c r="E71" s="453"/>
      <c r="F71" s="453"/>
      <c r="G71" s="453"/>
      <c r="H71" s="453"/>
      <c r="I71" s="453"/>
    </row>
    <row r="72" spans="1:15" s="12" customFormat="1" ht="5.0999999999999996" customHeight="1">
      <c r="A72" s="101"/>
      <c r="B72" s="326"/>
      <c r="C72" s="326"/>
      <c r="D72" s="326"/>
      <c r="E72" s="326"/>
      <c r="F72" s="326"/>
      <c r="G72" s="326"/>
      <c r="H72" s="326"/>
      <c r="I72" s="326"/>
      <c r="J72" s="257"/>
      <c r="K72" s="257"/>
      <c r="M72" s="204"/>
      <c r="N72" s="204"/>
      <c r="O72" s="204"/>
    </row>
    <row r="73" spans="1:15" ht="42.6" customHeight="1">
      <c r="A73" s="102" t="s">
        <v>141</v>
      </c>
      <c r="B73" s="453" t="s">
        <v>351</v>
      </c>
      <c r="C73" s="453"/>
      <c r="D73" s="453"/>
      <c r="E73" s="453"/>
      <c r="F73" s="453"/>
      <c r="G73" s="453"/>
      <c r="H73" s="453"/>
      <c r="I73" s="453"/>
    </row>
    <row r="74" spans="1:15" s="12" customFormat="1" ht="5.0999999999999996" customHeight="1">
      <c r="A74" s="450"/>
      <c r="B74" s="449"/>
      <c r="C74" s="449"/>
      <c r="D74" s="449"/>
      <c r="E74" s="449"/>
      <c r="F74" s="449"/>
      <c r="G74" s="449"/>
      <c r="H74" s="449"/>
      <c r="I74" s="449"/>
      <c r="J74" s="448"/>
      <c r="K74" s="448"/>
      <c r="M74" s="204"/>
      <c r="N74" s="204"/>
      <c r="O74" s="204"/>
    </row>
    <row r="75" spans="1:15" ht="69.599999999999994" customHeight="1">
      <c r="A75" s="102" t="s">
        <v>142</v>
      </c>
      <c r="B75" s="453" t="s">
        <v>352</v>
      </c>
      <c r="C75" s="453"/>
      <c r="D75" s="453"/>
      <c r="E75" s="453"/>
      <c r="F75" s="453"/>
      <c r="G75" s="453"/>
      <c r="H75" s="453"/>
      <c r="I75" s="453"/>
    </row>
    <row r="76" spans="1:15" s="12" customFormat="1" ht="5.0999999999999996" customHeight="1">
      <c r="A76" s="101"/>
      <c r="B76" s="326"/>
      <c r="C76" s="326"/>
      <c r="D76" s="326"/>
      <c r="E76" s="326"/>
      <c r="F76" s="326"/>
      <c r="G76" s="326"/>
      <c r="H76" s="326"/>
      <c r="I76" s="326"/>
      <c r="J76" s="257"/>
      <c r="K76" s="257"/>
      <c r="M76" s="204"/>
      <c r="N76" s="204"/>
      <c r="O76" s="204"/>
    </row>
    <row r="77" spans="1:15" s="12" customFormat="1" ht="42" customHeight="1">
      <c r="A77" s="102" t="s">
        <v>285</v>
      </c>
      <c r="B77" s="453" t="s">
        <v>358</v>
      </c>
      <c r="C77" s="453"/>
      <c r="D77" s="453"/>
      <c r="E77" s="453"/>
      <c r="F77" s="453"/>
      <c r="G77" s="453"/>
      <c r="H77" s="453"/>
      <c r="I77" s="453"/>
    </row>
    <row r="78" spans="1:15" s="12" customFormat="1" ht="12.75">
      <c r="A78" s="101"/>
      <c r="B78" s="326"/>
      <c r="C78" s="326"/>
      <c r="D78" s="326"/>
      <c r="E78" s="326"/>
      <c r="F78" s="326"/>
      <c r="G78" s="326"/>
      <c r="H78" s="326"/>
      <c r="I78" s="326"/>
      <c r="J78" s="257"/>
      <c r="K78" s="257"/>
      <c r="M78" s="204"/>
      <c r="N78" s="204"/>
      <c r="O78" s="204"/>
    </row>
    <row r="79" spans="1:15" s="42" customFormat="1" ht="15" customHeight="1">
      <c r="A79" s="312" t="s">
        <v>160</v>
      </c>
      <c r="B79" s="101"/>
      <c r="C79" s="101"/>
      <c r="D79" s="101"/>
      <c r="E79" s="101"/>
      <c r="F79" s="101"/>
      <c r="G79" s="101"/>
      <c r="H79" s="101"/>
      <c r="I79" s="101"/>
    </row>
    <row r="80" spans="1:15" s="12" customFormat="1" ht="12.75">
      <c r="A80" s="409"/>
      <c r="B80" s="408"/>
      <c r="C80" s="408"/>
      <c r="D80" s="408"/>
      <c r="E80" s="408"/>
      <c r="F80" s="408"/>
      <c r="G80" s="408"/>
      <c r="H80" s="408"/>
      <c r="I80" s="408"/>
      <c r="J80" s="407"/>
      <c r="K80" s="407"/>
      <c r="M80" s="204"/>
      <c r="N80" s="204"/>
      <c r="O80" s="204"/>
    </row>
    <row r="87" spans="2:9">
      <c r="B87" s="12"/>
      <c r="C87" s="198"/>
      <c r="D87" s="198"/>
      <c r="E87" s="198"/>
      <c r="F87" s="198"/>
      <c r="G87" s="198"/>
      <c r="H87" s="198"/>
      <c r="I87" s="198"/>
    </row>
  </sheetData>
  <mergeCells count="7">
    <mergeCell ref="B77:I77"/>
    <mergeCell ref="B71:I71"/>
    <mergeCell ref="B75:I75"/>
    <mergeCell ref="A1:I1"/>
    <mergeCell ref="A2:I2"/>
    <mergeCell ref="A3:I3"/>
    <mergeCell ref="B73:I73"/>
  </mergeCells>
  <printOptions horizontalCentered="1"/>
  <pageMargins left="0.75" right="0.75" top="0.5" bottom="0.5" header="0.5" footer="0.25"/>
  <pageSetup scale="65" firstPageNumber="2" orientation="portrait" r:id="rId1"/>
  <headerFooter scaleWithDoc="0" alignWithMargins="0">
    <oddFooter>&amp;L&amp;"Arial,Regular"&amp;10 7 / Q4 FY22 Stat Book</oddFooter>
    <evenFooter>&amp;RQ4 FY18 Stat Book / 7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M27"/>
  <sheetViews>
    <sheetView view="pageBreakPreview" zoomScaleNormal="100" zoomScaleSheetLayoutView="100" workbookViewId="0">
      <selection sqref="A1:M1"/>
    </sheetView>
  </sheetViews>
  <sheetFormatPr defaultColWidth="9" defaultRowHeight="15"/>
  <cols>
    <col min="1" max="1" width="2.625" style="198" customWidth="1"/>
    <col min="2" max="2" width="24.625" style="198" customWidth="1"/>
    <col min="3" max="4" width="12.25" style="18" customWidth="1"/>
    <col min="5" max="5" width="9.625" style="18" customWidth="1"/>
    <col min="6" max="6" width="0.75" style="18" customWidth="1"/>
    <col min="7" max="7" width="9.625" style="18" customWidth="1"/>
    <col min="8" max="8" width="0.75" style="198" customWidth="1"/>
    <col min="9" max="9" width="9" style="198"/>
    <col min="10" max="10" width="0.75" style="198" customWidth="1"/>
    <col min="11" max="11" width="8.5" style="198" bestFit="1" customWidth="1"/>
    <col min="12" max="12" width="0.75" style="198" customWidth="1"/>
    <col min="13" max="13" width="8.5" style="198" bestFit="1" customWidth="1"/>
    <col min="14" max="16384" width="9" style="198"/>
  </cols>
  <sheetData>
    <row r="1" spans="1:13" s="379" customFormat="1" ht="22.5" customHeight="1">
      <c r="A1" s="452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13" s="379" customFormat="1" ht="22.5" customHeight="1">
      <c r="A2" s="452" t="s">
        <v>166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</row>
    <row r="3" spans="1:13" s="379" customFormat="1" ht="22.5" customHeight="1">
      <c r="A3" s="452" t="s">
        <v>2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</row>
    <row r="6" spans="1:13" s="12" customFormat="1" ht="15.75">
      <c r="A6" s="22" t="s">
        <v>101</v>
      </c>
      <c r="B6" s="22"/>
      <c r="C6" s="315"/>
      <c r="D6" s="315"/>
      <c r="E6" s="315"/>
      <c r="F6" s="315"/>
      <c r="G6" s="315"/>
    </row>
    <row r="7" spans="1:13" s="12" customFormat="1" ht="15.75">
      <c r="A7" s="22" t="s">
        <v>55</v>
      </c>
      <c r="B7" s="22"/>
      <c r="C7" s="315"/>
      <c r="D7" s="315"/>
      <c r="E7" s="315"/>
      <c r="F7" s="315"/>
      <c r="G7" s="315"/>
    </row>
    <row r="8" spans="1:13" s="12" customFormat="1" ht="15.75">
      <c r="A8" s="11"/>
      <c r="B8" s="33"/>
      <c r="C8" s="316"/>
      <c r="D8" s="317"/>
      <c r="E8" s="317"/>
      <c r="F8" s="317"/>
      <c r="G8" s="32"/>
    </row>
    <row r="9" spans="1:13" s="26" customFormat="1" ht="31.5" customHeight="1">
      <c r="A9" s="113"/>
      <c r="B9" s="113"/>
      <c r="C9" s="318"/>
      <c r="D9" s="318"/>
      <c r="E9" s="37" t="s">
        <v>5</v>
      </c>
      <c r="F9" s="124"/>
      <c r="G9" s="37" t="s">
        <v>6</v>
      </c>
      <c r="I9" s="37" t="s">
        <v>7</v>
      </c>
      <c r="K9" s="37" t="s">
        <v>8</v>
      </c>
      <c r="M9" s="37" t="s">
        <v>56</v>
      </c>
    </row>
    <row r="10" spans="1:13" s="51" customFormat="1" ht="15.75">
      <c r="A10" s="76" t="s">
        <v>167</v>
      </c>
      <c r="B10" s="33"/>
      <c r="C10" s="63"/>
      <c r="D10" s="63"/>
      <c r="E10" s="63"/>
      <c r="F10" s="63"/>
      <c r="G10" s="63"/>
      <c r="I10" s="63"/>
      <c r="K10" s="63"/>
      <c r="M10" s="63"/>
    </row>
    <row r="11" spans="1:13">
      <c r="A11" s="198" t="s">
        <v>17</v>
      </c>
      <c r="C11" s="319"/>
      <c r="D11" s="320"/>
      <c r="E11" s="25">
        <v>2483</v>
      </c>
      <c r="F11" s="25"/>
      <c r="G11" s="25">
        <v>2202</v>
      </c>
      <c r="I11" s="25">
        <v>1628</v>
      </c>
      <c r="K11" s="25">
        <v>2451</v>
      </c>
      <c r="M11" s="25">
        <v>2273</v>
      </c>
    </row>
    <row r="12" spans="1:13">
      <c r="A12" s="198" t="s">
        <v>18</v>
      </c>
      <c r="E12" s="18">
        <v>814</v>
      </c>
      <c r="G12" s="18">
        <v>777</v>
      </c>
      <c r="I12" s="18">
        <v>910</v>
      </c>
      <c r="K12" s="18">
        <v>1352</v>
      </c>
      <c r="M12" s="4">
        <v>1737</v>
      </c>
    </row>
    <row r="13" spans="1:13">
      <c r="A13" s="198" t="s">
        <v>20</v>
      </c>
      <c r="C13" s="321"/>
      <c r="D13" s="322"/>
      <c r="E13" s="18">
        <v>954</v>
      </c>
      <c r="G13" s="18">
        <v>982</v>
      </c>
      <c r="I13" s="18">
        <v>1056</v>
      </c>
      <c r="K13" s="18">
        <v>351</v>
      </c>
      <c r="M13" s="4">
        <v>717</v>
      </c>
    </row>
    <row r="14" spans="1:13">
      <c r="A14" s="198" t="s">
        <v>19</v>
      </c>
      <c r="C14" s="321"/>
      <c r="E14" s="18">
        <v>600</v>
      </c>
      <c r="G14" s="18">
        <v>751</v>
      </c>
      <c r="I14" s="18">
        <v>915</v>
      </c>
      <c r="K14" s="18">
        <v>816</v>
      </c>
      <c r="M14" s="4">
        <v>851</v>
      </c>
    </row>
    <row r="15" spans="1:13">
      <c r="A15" s="198" t="s">
        <v>21</v>
      </c>
      <c r="D15" s="323"/>
      <c r="E15" s="64">
        <v>812</v>
      </c>
      <c r="F15" s="228"/>
      <c r="G15" s="228">
        <v>778</v>
      </c>
      <c r="I15" s="64">
        <v>1359</v>
      </c>
      <c r="K15" s="18">
        <v>914</v>
      </c>
      <c r="M15" s="4">
        <v>1185</v>
      </c>
    </row>
    <row r="16" spans="1:13" ht="15.75" thickBot="1">
      <c r="B16" s="198" t="s">
        <v>111</v>
      </c>
      <c r="D16" s="319"/>
      <c r="E16" s="65">
        <f>SUM(E11:E15)</f>
        <v>5663</v>
      </c>
      <c r="F16" s="319"/>
      <c r="G16" s="65">
        <f>SUM(G11:G15)</f>
        <v>5490</v>
      </c>
      <c r="I16" s="65">
        <f>SUM(I11:I15)</f>
        <v>5868</v>
      </c>
      <c r="K16" s="65">
        <f>SUM(K11:K15)</f>
        <v>5884</v>
      </c>
      <c r="M16" s="65">
        <f>SUM(M11:M15)</f>
        <v>6763</v>
      </c>
    </row>
    <row r="17" spans="1:13" ht="15.75" thickTop="1">
      <c r="C17" s="324"/>
      <c r="D17" s="324"/>
      <c r="I17" s="18"/>
      <c r="K17" s="18"/>
      <c r="M17" s="18"/>
    </row>
    <row r="18" spans="1:13">
      <c r="D18" s="325"/>
      <c r="E18" s="66"/>
      <c r="F18" s="325"/>
      <c r="G18" s="66"/>
      <c r="I18" s="66"/>
      <c r="K18" s="66"/>
      <c r="M18" s="66"/>
    </row>
    <row r="19" spans="1:13" ht="15.75">
      <c r="A19" s="76" t="s">
        <v>168</v>
      </c>
      <c r="B19" s="33"/>
      <c r="C19" s="63"/>
      <c r="D19" s="63"/>
      <c r="E19" s="63"/>
      <c r="F19" s="63"/>
      <c r="G19" s="63"/>
      <c r="I19" s="63"/>
      <c r="K19" s="63"/>
      <c r="M19" s="63"/>
    </row>
    <row r="20" spans="1:13">
      <c r="A20" s="198" t="s">
        <v>104</v>
      </c>
      <c r="C20" s="319"/>
      <c r="D20" s="319"/>
      <c r="E20" s="25">
        <v>3461</v>
      </c>
      <c r="F20" s="25"/>
      <c r="G20" s="25">
        <v>3550</v>
      </c>
      <c r="I20" s="25">
        <v>3560</v>
      </c>
      <c r="K20" s="25">
        <v>3503</v>
      </c>
      <c r="M20" s="25">
        <v>3637</v>
      </c>
    </row>
    <row r="21" spans="1:13">
      <c r="A21" s="198" t="s">
        <v>106</v>
      </c>
      <c r="E21" s="18">
        <v>1178</v>
      </c>
      <c r="G21" s="18">
        <v>808</v>
      </c>
      <c r="I21" s="18">
        <v>1083</v>
      </c>
      <c r="K21" s="18">
        <v>1446</v>
      </c>
      <c r="M21" s="4">
        <v>2139</v>
      </c>
    </row>
    <row r="22" spans="1:13">
      <c r="A22" s="198" t="s">
        <v>169</v>
      </c>
      <c r="C22" s="321"/>
      <c r="E22" s="18">
        <v>490</v>
      </c>
      <c r="G22" s="18">
        <v>544</v>
      </c>
      <c r="I22" s="18">
        <v>539</v>
      </c>
      <c r="K22" s="18">
        <v>320</v>
      </c>
      <c r="M22" s="4">
        <v>319</v>
      </c>
    </row>
    <row r="23" spans="1:13">
      <c r="A23" s="198" t="s">
        <v>108</v>
      </c>
      <c r="C23" s="321"/>
      <c r="D23" s="322"/>
      <c r="E23" s="4">
        <v>411</v>
      </c>
      <c r="F23" s="4"/>
      <c r="G23" s="4">
        <v>440</v>
      </c>
      <c r="I23" s="4">
        <v>527</v>
      </c>
      <c r="K23" s="4">
        <v>512</v>
      </c>
      <c r="M23" s="4">
        <v>565</v>
      </c>
    </row>
    <row r="24" spans="1:13">
      <c r="A24" s="198" t="s">
        <v>121</v>
      </c>
      <c r="C24" s="321"/>
      <c r="D24" s="322"/>
      <c r="E24" s="19">
        <v>123</v>
      </c>
      <c r="F24" s="4"/>
      <c r="G24" s="4">
        <v>148</v>
      </c>
      <c r="I24" s="19">
        <v>159</v>
      </c>
      <c r="K24" s="19">
        <v>103</v>
      </c>
      <c r="M24" s="19">
        <v>103</v>
      </c>
    </row>
    <row r="25" spans="1:13" ht="15.75" thickBot="1">
      <c r="B25" s="198" t="s">
        <v>111</v>
      </c>
      <c r="D25" s="319"/>
      <c r="E25" s="65">
        <f>SUM(E20:E24)</f>
        <v>5663</v>
      </c>
      <c r="F25" s="319"/>
      <c r="G25" s="65">
        <f>SUM(G20:G24)</f>
        <v>5490</v>
      </c>
      <c r="I25" s="65">
        <f>SUM(I20:I24)</f>
        <v>5868</v>
      </c>
      <c r="K25" s="65">
        <f>SUM(K20:K24)</f>
        <v>5884</v>
      </c>
      <c r="M25" s="65">
        <f>SUM(M20:M24)</f>
        <v>6763</v>
      </c>
    </row>
    <row r="26" spans="1:13" ht="15.75" thickTop="1"/>
    <row r="27" spans="1:13">
      <c r="A27" s="312" t="s">
        <v>160</v>
      </c>
    </row>
  </sheetData>
  <mergeCells count="3">
    <mergeCell ref="A1:M1"/>
    <mergeCell ref="A3:M3"/>
    <mergeCell ref="A2:M2"/>
  </mergeCells>
  <phoneticPr fontId="2" type="noConversion"/>
  <printOptions horizontalCentered="1"/>
  <pageMargins left="0.75" right="0.75" top="0.5" bottom="0.5" header="0.5" footer="0.25"/>
  <pageSetup scale="83" firstPageNumber="2" orientation="portrait" r:id="rId1"/>
  <headerFooter scaleWithDoc="0" alignWithMargins="0">
    <oddFooter>&amp;R&amp;"Arial,Regular"&amp;10Q4 FY22 Stat Book / 8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7"/>
  <sheetViews>
    <sheetView view="pageBreakPreview" zoomScaleNormal="100" zoomScaleSheetLayoutView="100" workbookViewId="0">
      <selection sqref="A1:K1"/>
    </sheetView>
  </sheetViews>
  <sheetFormatPr defaultColWidth="10.625" defaultRowHeight="12.75"/>
  <cols>
    <col min="1" max="1" width="2.625" style="22" customWidth="1"/>
    <col min="2" max="2" width="48.625" style="22" customWidth="1"/>
    <col min="3" max="3" width="10.625" style="22" customWidth="1"/>
    <col min="4" max="4" width="0.75" style="22" customWidth="1"/>
    <col min="5" max="5" width="11.5" style="22" customWidth="1"/>
    <col min="6" max="6" width="0.75" style="22" customWidth="1"/>
    <col min="7" max="7" width="11.625" style="12" customWidth="1"/>
    <col min="8" max="8" width="0.75" style="12" customWidth="1"/>
    <col min="9" max="9" width="9.5" style="12" customWidth="1"/>
    <col min="10" max="10" width="0.75" style="12" customWidth="1"/>
    <col min="11" max="11" width="9.5" style="12" customWidth="1"/>
    <col min="12" max="16384" width="10.625" style="12"/>
  </cols>
  <sheetData>
    <row r="1" spans="1:11" s="378" customFormat="1" ht="24.75" customHeight="1">
      <c r="A1" s="452" t="s">
        <v>170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</row>
    <row r="2" spans="1:11" s="378" customFormat="1" ht="24" customHeight="1">
      <c r="A2" s="452" t="s">
        <v>100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</row>
    <row r="3" spans="1:11" s="378" customFormat="1" ht="24" customHeight="1">
      <c r="A3" s="452" t="s">
        <v>2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</row>
    <row r="4" spans="1:11" ht="15.75">
      <c r="C4" s="73"/>
      <c r="D4" s="73"/>
      <c r="E4" s="73"/>
      <c r="F4" s="73"/>
    </row>
    <row r="5" spans="1:11">
      <c r="A5" s="22" t="s">
        <v>101</v>
      </c>
      <c r="C5" s="92"/>
      <c r="D5" s="92"/>
      <c r="E5" s="92"/>
      <c r="F5" s="92"/>
    </row>
    <row r="6" spans="1:11">
      <c r="A6" s="22" t="s">
        <v>55</v>
      </c>
      <c r="C6" s="92"/>
      <c r="D6" s="92"/>
      <c r="E6" s="92"/>
      <c r="F6" s="92"/>
    </row>
    <row r="7" spans="1:11" ht="15.75">
      <c r="A7" s="11"/>
      <c r="B7" s="33"/>
      <c r="C7" s="32"/>
      <c r="D7" s="32"/>
      <c r="E7" s="26"/>
      <c r="F7" s="93"/>
      <c r="K7" s="397"/>
    </row>
    <row r="8" spans="1:11" s="26" customFormat="1" ht="15.75">
      <c r="A8" s="113"/>
      <c r="B8" s="113"/>
      <c r="C8" s="37" t="s">
        <v>5</v>
      </c>
      <c r="D8" s="124"/>
      <c r="E8" s="37" t="s">
        <v>6</v>
      </c>
      <c r="F8"/>
      <c r="G8" s="37" t="s">
        <v>7</v>
      </c>
      <c r="I8" s="37" t="s">
        <v>8</v>
      </c>
      <c r="K8" s="37" t="s">
        <v>56</v>
      </c>
    </row>
    <row r="9" spans="1:11" s="51" customFormat="1" ht="15.75">
      <c r="A9" s="11" t="s">
        <v>171</v>
      </c>
      <c r="B9" s="35"/>
      <c r="D9" s="327"/>
      <c r="F9"/>
    </row>
    <row r="10" spans="1:11" ht="5.0999999999999996" customHeight="1">
      <c r="A10" s="14"/>
      <c r="B10" s="14"/>
      <c r="C10" s="12"/>
      <c r="D10" s="1"/>
      <c r="E10" s="12"/>
      <c r="F10"/>
    </row>
    <row r="11" spans="1:11" ht="15">
      <c r="A11" s="14"/>
      <c r="B11" s="14" t="s">
        <v>172</v>
      </c>
      <c r="C11" s="25">
        <v>7273</v>
      </c>
      <c r="D11" s="3"/>
      <c r="E11" s="25">
        <v>7663</v>
      </c>
      <c r="F11" s="25"/>
      <c r="G11" s="25">
        <v>7234</v>
      </c>
      <c r="I11" s="25">
        <v>8116</v>
      </c>
      <c r="K11" s="25">
        <v>9084</v>
      </c>
    </row>
    <row r="12" spans="1:11" ht="15.75">
      <c r="A12" s="14"/>
      <c r="B12" s="14" t="s">
        <v>173</v>
      </c>
      <c r="C12" s="20">
        <v>1788</v>
      </c>
      <c r="D12" s="40"/>
      <c r="E12" s="20">
        <v>1829</v>
      </c>
      <c r="F12"/>
      <c r="G12" s="20">
        <v>1776</v>
      </c>
      <c r="I12" s="20">
        <v>1791</v>
      </c>
      <c r="K12" s="20">
        <v>1971</v>
      </c>
    </row>
    <row r="13" spans="1:11" ht="15.75">
      <c r="A13" s="14"/>
      <c r="B13" s="14" t="s">
        <v>174</v>
      </c>
      <c r="C13" s="1">
        <f>SUM(C11:C12)</f>
        <v>9061</v>
      </c>
      <c r="D13" s="3"/>
      <c r="E13" s="1">
        <f>SUM(E11:E12)</f>
        <v>9492</v>
      </c>
      <c r="F13"/>
      <c r="G13" s="1">
        <f>SUM(G11:G12)</f>
        <v>9010</v>
      </c>
      <c r="I13" s="1">
        <f>SUM(I11:I12)</f>
        <v>9907</v>
      </c>
      <c r="K13" s="1">
        <f>SUM(K11:K12)</f>
        <v>11055</v>
      </c>
    </row>
    <row r="14" spans="1:11" ht="15.75">
      <c r="A14" s="11"/>
      <c r="B14" s="11" t="s">
        <v>175</v>
      </c>
      <c r="C14" s="20">
        <v>3738</v>
      </c>
      <c r="D14" s="40"/>
      <c r="E14" s="20">
        <v>4225</v>
      </c>
      <c r="F14"/>
      <c r="G14" s="20">
        <v>4038</v>
      </c>
      <c r="I14" s="20">
        <v>4984</v>
      </c>
      <c r="K14" s="20">
        <v>5330</v>
      </c>
    </row>
    <row r="15" spans="1:11" ht="15.75">
      <c r="A15" s="11"/>
      <c r="B15" s="11" t="s">
        <v>176</v>
      </c>
      <c r="C15" s="60">
        <f>SUM(C13:C14)</f>
        <v>12799</v>
      </c>
      <c r="D15" s="1"/>
      <c r="E15" s="60">
        <f>SUM(E13:E14)</f>
        <v>13717</v>
      </c>
      <c r="F15"/>
      <c r="G15" s="60">
        <f>SUM(G13:G14)</f>
        <v>13048</v>
      </c>
      <c r="I15" s="60">
        <f>SUM(I13:I14)</f>
        <v>14891</v>
      </c>
      <c r="K15" s="60">
        <f>SUM(K13:K14)</f>
        <v>16385</v>
      </c>
    </row>
    <row r="16" spans="1:11" ht="15.75">
      <c r="A16" s="11"/>
      <c r="B16" s="11" t="s">
        <v>177</v>
      </c>
      <c r="C16" s="1">
        <v>7461</v>
      </c>
      <c r="D16" s="40"/>
      <c r="E16" s="1">
        <v>7405</v>
      </c>
      <c r="F16"/>
      <c r="G16" s="1">
        <v>7354</v>
      </c>
      <c r="I16" s="1">
        <v>10317</v>
      </c>
      <c r="K16" s="1">
        <v>12130</v>
      </c>
    </row>
    <row r="17" spans="1:11" ht="15.75">
      <c r="A17" s="11"/>
      <c r="B17" s="11" t="s">
        <v>178</v>
      </c>
      <c r="C17" s="20">
        <v>3255</v>
      </c>
      <c r="D17" s="40"/>
      <c r="E17" s="20">
        <v>3446</v>
      </c>
      <c r="F17"/>
      <c r="G17" s="20">
        <v>3082</v>
      </c>
      <c r="I17" s="20">
        <v>2632</v>
      </c>
      <c r="K17" s="20">
        <v>2838</v>
      </c>
    </row>
    <row r="18" spans="1:11" ht="15.75">
      <c r="A18" s="11"/>
      <c r="B18" s="11" t="s">
        <v>179</v>
      </c>
      <c r="C18" s="60">
        <f>C16+C17</f>
        <v>10716</v>
      </c>
      <c r="D18" s="40"/>
      <c r="E18" s="60">
        <f>E16+E17</f>
        <v>10851</v>
      </c>
      <c r="F18"/>
      <c r="G18" s="60">
        <f>G16+G17</f>
        <v>10436</v>
      </c>
      <c r="I18" s="60">
        <f>I16+I17</f>
        <v>12949</v>
      </c>
      <c r="K18" s="60">
        <f>K16+K17</f>
        <v>14968</v>
      </c>
    </row>
    <row r="19" spans="1:11" ht="18.75">
      <c r="A19" s="11"/>
      <c r="B19" s="11" t="s">
        <v>180</v>
      </c>
      <c r="C19" s="20">
        <v>4637</v>
      </c>
      <c r="D19" s="40"/>
      <c r="E19" s="20">
        <v>4540</v>
      </c>
      <c r="F19"/>
      <c r="G19" s="20">
        <v>4179</v>
      </c>
      <c r="I19" s="20">
        <v>4640</v>
      </c>
      <c r="K19" s="20">
        <v>4340</v>
      </c>
    </row>
    <row r="20" spans="1:11" ht="15.75">
      <c r="A20" s="11"/>
      <c r="B20" s="11" t="s">
        <v>181</v>
      </c>
      <c r="C20" s="1">
        <f>C15+C18+C19</f>
        <v>28152</v>
      </c>
      <c r="D20" s="1"/>
      <c r="E20" s="1">
        <f>E15+E18+E19</f>
        <v>29108</v>
      </c>
      <c r="F20"/>
      <c r="G20" s="1">
        <f>G15+G18+G19</f>
        <v>27663</v>
      </c>
      <c r="I20" s="1">
        <f>I15+I18+I19</f>
        <v>32480</v>
      </c>
      <c r="K20" s="1">
        <f>K15+K18+K19</f>
        <v>35693</v>
      </c>
    </row>
    <row r="21" spans="1:11" ht="5.0999999999999996" customHeight="1">
      <c r="A21" s="14"/>
      <c r="B21" s="14"/>
      <c r="C21" s="3"/>
      <c r="D21" s="1"/>
      <c r="E21" s="3"/>
      <c r="F21"/>
      <c r="G21" s="3"/>
      <c r="I21" s="3"/>
      <c r="K21" s="3"/>
    </row>
    <row r="22" spans="1:11" ht="15.75">
      <c r="A22" s="11" t="s">
        <v>182</v>
      </c>
      <c r="B22" s="11"/>
      <c r="C22" s="3"/>
      <c r="D22" s="1"/>
      <c r="E22" s="3"/>
      <c r="F22"/>
      <c r="G22" s="3"/>
      <c r="I22" s="3"/>
      <c r="K22" s="3"/>
    </row>
    <row r="23" spans="1:11" ht="5.0999999999999996" customHeight="1">
      <c r="A23" s="14"/>
      <c r="B23" s="14"/>
      <c r="C23" s="3"/>
      <c r="D23" s="1"/>
      <c r="E23" s="3"/>
      <c r="F23"/>
      <c r="G23" s="3"/>
      <c r="I23" s="3"/>
      <c r="K23" s="3"/>
    </row>
    <row r="24" spans="1:11" ht="15.75">
      <c r="A24" s="11"/>
      <c r="B24" s="11" t="s">
        <v>183</v>
      </c>
      <c r="C24" s="1">
        <v>2797</v>
      </c>
      <c r="D24" s="1"/>
      <c r="E24" s="1">
        <v>3025</v>
      </c>
      <c r="F24"/>
      <c r="G24" s="1">
        <v>2998</v>
      </c>
      <c r="I24" s="1">
        <v>3325</v>
      </c>
      <c r="K24" s="1">
        <v>3041</v>
      </c>
    </row>
    <row r="25" spans="1:11" ht="15.75">
      <c r="A25" s="11"/>
      <c r="B25" s="11" t="s">
        <v>177</v>
      </c>
      <c r="C25" s="1">
        <v>2105</v>
      </c>
      <c r="D25" s="1"/>
      <c r="E25" s="1">
        <v>2070</v>
      </c>
      <c r="F25"/>
      <c r="G25" s="1">
        <v>1915</v>
      </c>
      <c r="I25" s="1">
        <v>3030</v>
      </c>
      <c r="K25" s="1">
        <v>3840</v>
      </c>
    </row>
    <row r="26" spans="1:11" ht="15.75">
      <c r="A26" s="11"/>
      <c r="B26" s="11" t="s">
        <v>178</v>
      </c>
      <c r="C26" s="1">
        <v>1916</v>
      </c>
      <c r="D26" s="1"/>
      <c r="E26" s="1">
        <v>2123</v>
      </c>
      <c r="F26"/>
      <c r="G26" s="1">
        <v>1930</v>
      </c>
      <c r="I26" s="1">
        <v>1582</v>
      </c>
      <c r="K26" s="1">
        <v>1653</v>
      </c>
    </row>
    <row r="27" spans="1:11" ht="15.75">
      <c r="A27" s="14"/>
      <c r="B27" s="14" t="s">
        <v>184</v>
      </c>
      <c r="C27" s="20">
        <v>368</v>
      </c>
      <c r="D27" s="40"/>
      <c r="E27" s="20">
        <v>314</v>
      </c>
      <c r="F27"/>
      <c r="G27" s="20">
        <v>270</v>
      </c>
      <c r="I27" s="20">
        <v>245</v>
      </c>
      <c r="K27" s="20">
        <v>177</v>
      </c>
    </row>
    <row r="28" spans="1:11" ht="15.75">
      <c r="A28" s="33"/>
      <c r="B28" s="11" t="s">
        <v>185</v>
      </c>
      <c r="C28" s="1">
        <f>SUM(C24:C27)</f>
        <v>7186</v>
      </c>
      <c r="D28" s="1"/>
      <c r="E28" s="1">
        <f>SUM(E24:E27)</f>
        <v>7532</v>
      </c>
      <c r="F28"/>
      <c r="G28" s="1">
        <f>SUM(G24:G27)</f>
        <v>7113</v>
      </c>
      <c r="I28" s="1">
        <f>SUM(I24:I27)</f>
        <v>8182</v>
      </c>
      <c r="K28" s="1">
        <f>SUM(K24:K27)</f>
        <v>8711</v>
      </c>
    </row>
    <row r="29" spans="1:11" ht="5.0999999999999996" customHeight="1">
      <c r="A29" s="14"/>
      <c r="B29" s="14"/>
      <c r="C29" s="40"/>
      <c r="D29" s="1"/>
      <c r="E29" s="40"/>
      <c r="F29"/>
      <c r="G29" s="40"/>
      <c r="I29" s="40"/>
      <c r="K29" s="40"/>
    </row>
    <row r="30" spans="1:11" ht="15.75">
      <c r="A30" s="14" t="s">
        <v>186</v>
      </c>
      <c r="B30" s="14"/>
      <c r="C30" s="20">
        <v>834</v>
      </c>
      <c r="D30" s="40"/>
      <c r="E30" s="20">
        <v>691</v>
      </c>
      <c r="F30"/>
      <c r="G30" s="20">
        <v>737</v>
      </c>
      <c r="I30" s="20">
        <v>1416</v>
      </c>
      <c r="K30" s="20">
        <v>1410</v>
      </c>
    </row>
    <row r="31" spans="1:11" ht="5.0999999999999996" customHeight="1">
      <c r="A31" s="14"/>
      <c r="B31" s="14"/>
      <c r="C31" s="67"/>
      <c r="D31" s="1"/>
      <c r="E31" s="67"/>
      <c r="F31"/>
      <c r="G31" s="67"/>
      <c r="I31" s="67"/>
      <c r="K31" s="67"/>
    </row>
    <row r="32" spans="1:11" ht="15.75">
      <c r="A32" s="14" t="s">
        <v>187</v>
      </c>
      <c r="B32" s="11"/>
      <c r="C32" s="4">
        <f>C20+C28+C30</f>
        <v>36172</v>
      </c>
      <c r="D32" s="3"/>
      <c r="E32" s="4">
        <f>E20+E28+E30</f>
        <v>37331</v>
      </c>
      <c r="F32"/>
      <c r="G32" s="4">
        <f>G20+G28+G30</f>
        <v>35513</v>
      </c>
      <c r="I32" s="4">
        <f>I20+I28+I30</f>
        <v>42078</v>
      </c>
      <c r="K32" s="4">
        <f>K20+K28+K30</f>
        <v>45814</v>
      </c>
    </row>
    <row r="33" spans="1:11" ht="15" customHeight="1">
      <c r="A33" s="11"/>
      <c r="B33" s="33"/>
      <c r="C33" s="14"/>
      <c r="D33" s="14"/>
      <c r="E33" s="14"/>
      <c r="F33"/>
      <c r="G33" s="14"/>
      <c r="I33" s="14"/>
      <c r="K33" s="14"/>
    </row>
    <row r="34" spans="1:11" ht="15.75">
      <c r="A34" s="14" t="s">
        <v>112</v>
      </c>
      <c r="B34" s="11"/>
      <c r="C34" s="1"/>
      <c r="D34" s="1"/>
      <c r="E34" s="1"/>
      <c r="F34"/>
      <c r="G34" s="1"/>
      <c r="I34" s="1"/>
      <c r="K34" s="1"/>
    </row>
    <row r="35" spans="1:11" ht="15.75">
      <c r="A35" s="14"/>
      <c r="B35" s="11" t="s">
        <v>113</v>
      </c>
      <c r="C35" s="4">
        <v>13522</v>
      </c>
      <c r="D35" s="4"/>
      <c r="E35" s="4">
        <v>13748</v>
      </c>
      <c r="F35"/>
      <c r="G35" s="4">
        <v>13764</v>
      </c>
      <c r="I35" s="4">
        <v>16217</v>
      </c>
      <c r="K35" s="4">
        <v>16435</v>
      </c>
    </row>
    <row r="36" spans="1:11" ht="15.75">
      <c r="A36" s="14"/>
      <c r="B36" s="11" t="s">
        <v>114</v>
      </c>
      <c r="C36" s="4">
        <v>5109</v>
      </c>
      <c r="D36" s="4"/>
      <c r="E36" s="4">
        <v>5186</v>
      </c>
      <c r="F36"/>
      <c r="G36" s="4">
        <v>4832</v>
      </c>
      <c r="I36" s="4">
        <v>5744</v>
      </c>
      <c r="K36" s="4">
        <v>6322</v>
      </c>
    </row>
    <row r="37" spans="1:11" ht="15.75">
      <c r="A37" s="14"/>
      <c r="B37" s="11" t="s">
        <v>115</v>
      </c>
      <c r="C37" s="4">
        <v>1987</v>
      </c>
      <c r="D37" s="4"/>
      <c r="E37" s="4">
        <v>1908</v>
      </c>
      <c r="F37"/>
      <c r="G37" s="4">
        <v>2045</v>
      </c>
      <c r="I37" s="4">
        <v>2296</v>
      </c>
      <c r="K37" s="4">
        <v>2568</v>
      </c>
    </row>
    <row r="38" spans="1:11" ht="15.75">
      <c r="A38" s="11"/>
      <c r="B38" s="14" t="s">
        <v>116</v>
      </c>
      <c r="C38" s="4">
        <v>1679</v>
      </c>
      <c r="D38" s="4"/>
      <c r="E38" s="4">
        <v>1801</v>
      </c>
      <c r="F38"/>
      <c r="G38" s="4">
        <v>1894</v>
      </c>
      <c r="I38" s="4">
        <v>1946</v>
      </c>
      <c r="K38" s="4">
        <v>2007</v>
      </c>
    </row>
    <row r="39" spans="1:11" ht="15.75">
      <c r="A39" s="14"/>
      <c r="B39" s="14" t="s">
        <v>117</v>
      </c>
      <c r="C39" s="4">
        <v>2889</v>
      </c>
      <c r="D39" s="4"/>
      <c r="E39" s="4">
        <v>3310</v>
      </c>
      <c r="F39"/>
      <c r="G39" s="4">
        <v>2664</v>
      </c>
      <c r="I39" s="4">
        <v>2461</v>
      </c>
      <c r="K39" s="4">
        <v>4418</v>
      </c>
    </row>
    <row r="40" spans="1:11" ht="15.75">
      <c r="A40" s="14"/>
      <c r="B40" s="14" t="s">
        <v>118</v>
      </c>
      <c r="C40" s="4">
        <v>1753</v>
      </c>
      <c r="D40" s="4"/>
      <c r="E40" s="4">
        <v>1888</v>
      </c>
      <c r="F40"/>
      <c r="G40" s="4">
        <v>1874</v>
      </c>
      <c r="I40" s="4">
        <v>2228</v>
      </c>
      <c r="K40" s="4">
        <v>2120</v>
      </c>
    </row>
    <row r="41" spans="1:11" ht="18.75" customHeight="1">
      <c r="A41" s="14"/>
      <c r="B41" s="14" t="s">
        <v>336</v>
      </c>
      <c r="C41" s="386">
        <v>0</v>
      </c>
      <c r="D41" s="4"/>
      <c r="E41" s="386">
        <v>0</v>
      </c>
      <c r="F41"/>
      <c r="G41" s="386">
        <v>0</v>
      </c>
      <c r="I41" s="4">
        <v>116</v>
      </c>
      <c r="K41" s="4">
        <v>278</v>
      </c>
    </row>
    <row r="42" spans="1:11" ht="15">
      <c r="A42" s="14"/>
      <c r="B42" s="14" t="s">
        <v>188</v>
      </c>
      <c r="C42" s="386">
        <v>0</v>
      </c>
      <c r="D42" s="386"/>
      <c r="E42" s="386">
        <v>0</v>
      </c>
      <c r="F42" s="386"/>
      <c r="G42" s="386">
        <v>66</v>
      </c>
      <c r="I42" s="386">
        <v>0</v>
      </c>
      <c r="K42" s="386">
        <v>0</v>
      </c>
    </row>
    <row r="43" spans="1:11" ht="15.75">
      <c r="A43" s="11"/>
      <c r="B43" s="14" t="s">
        <v>189</v>
      </c>
      <c r="C43" s="4">
        <v>2025</v>
      </c>
      <c r="D43" s="4"/>
      <c r="E43" s="4">
        <v>2039</v>
      </c>
      <c r="F43"/>
      <c r="G43" s="4">
        <v>1956</v>
      </c>
      <c r="I43" s="4">
        <v>1996</v>
      </c>
      <c r="K43" s="4">
        <v>1997</v>
      </c>
    </row>
    <row r="44" spans="1:11" ht="15.75">
      <c r="A44" s="14"/>
      <c r="B44" s="14" t="s">
        <v>121</v>
      </c>
      <c r="C44" s="19">
        <v>5036</v>
      </c>
      <c r="D44" s="4"/>
      <c r="E44" s="19">
        <v>5275</v>
      </c>
      <c r="F44"/>
      <c r="G44" s="19">
        <v>5422</v>
      </c>
      <c r="I44" s="19">
        <v>6264</v>
      </c>
      <c r="K44" s="19">
        <v>6747</v>
      </c>
    </row>
    <row r="45" spans="1:11" ht="15.75">
      <c r="A45" s="11"/>
      <c r="B45" s="14"/>
      <c r="C45" s="4">
        <f>SUM(C35:C44)</f>
        <v>34000</v>
      </c>
      <c r="D45" s="4"/>
      <c r="E45" s="4">
        <f>SUM(E35:E44)</f>
        <v>35155</v>
      </c>
      <c r="F45"/>
      <c r="G45" s="4">
        <f>SUM(G35:G44)</f>
        <v>34517</v>
      </c>
      <c r="I45" s="4">
        <f>SUM(I35:I44)</f>
        <v>39268</v>
      </c>
      <c r="K45" s="4">
        <f>SUM(K35:K44)</f>
        <v>42892</v>
      </c>
    </row>
    <row r="46" spans="1:11" ht="5.0999999999999996" customHeight="1">
      <c r="A46" s="11"/>
      <c r="B46" s="14"/>
      <c r="C46" s="3"/>
      <c r="D46" s="14"/>
      <c r="E46" s="3"/>
      <c r="F46"/>
      <c r="G46" s="3"/>
      <c r="I46" s="3"/>
      <c r="K46" s="3"/>
    </row>
    <row r="47" spans="1:11" ht="19.5" thickBot="1">
      <c r="A47" s="11" t="s">
        <v>335</v>
      </c>
      <c r="B47" s="33"/>
      <c r="C47" s="27">
        <f>C32-C45</f>
        <v>2172</v>
      </c>
      <c r="D47" s="4"/>
      <c r="E47" s="27">
        <f>E32-E45</f>
        <v>2176</v>
      </c>
      <c r="F47"/>
      <c r="G47" s="27">
        <f>G32-G45</f>
        <v>996</v>
      </c>
      <c r="I47" s="27">
        <f>I32-I45</f>
        <v>2810</v>
      </c>
      <c r="K47" s="27">
        <f>K32-K45</f>
        <v>2922</v>
      </c>
    </row>
    <row r="48" spans="1:11" ht="16.5" thickTop="1">
      <c r="A48" s="11"/>
      <c r="B48" s="33"/>
      <c r="C48" s="14"/>
      <c r="D48" s="14"/>
      <c r="E48" s="14"/>
      <c r="F48"/>
      <c r="G48" s="14"/>
      <c r="I48" s="14"/>
      <c r="K48" s="14"/>
    </row>
    <row r="49" spans="1:11" ht="5.0999999999999996" customHeight="1">
      <c r="A49" s="11"/>
      <c r="B49" s="11"/>
      <c r="C49" s="4"/>
      <c r="D49" s="4"/>
      <c r="E49" s="4"/>
      <c r="F49"/>
      <c r="G49" s="4"/>
      <c r="I49" s="4"/>
      <c r="K49" s="4"/>
    </row>
    <row r="50" spans="1:11" ht="15.75">
      <c r="A50" s="35" t="s">
        <v>134</v>
      </c>
      <c r="B50" s="117"/>
      <c r="C50" s="1"/>
      <c r="D50" s="1"/>
      <c r="E50" s="1"/>
      <c r="F50"/>
      <c r="G50" s="1"/>
      <c r="I50" s="1"/>
      <c r="K50" s="1"/>
    </row>
    <row r="51" spans="1:11" ht="5.0999999999999996" customHeight="1">
      <c r="A51" s="11"/>
      <c r="B51" s="33"/>
      <c r="C51" s="14"/>
      <c r="D51" s="14"/>
      <c r="E51" s="14"/>
      <c r="F51"/>
      <c r="G51" s="14"/>
      <c r="I51" s="14"/>
      <c r="K51" s="14"/>
    </row>
    <row r="52" spans="1:11" ht="15.75">
      <c r="A52" s="14" t="s">
        <v>135</v>
      </c>
      <c r="B52" s="11"/>
      <c r="C52" s="43">
        <f>C47/C32</f>
        <v>6.0046444763905783E-2</v>
      </c>
      <c r="D52" s="43"/>
      <c r="E52" s="43">
        <f>E47/E32</f>
        <v>5.8289357370549945E-2</v>
      </c>
      <c r="F52"/>
      <c r="G52" s="43">
        <f>G47/G32</f>
        <v>2.8046067637203277E-2</v>
      </c>
      <c r="I52" s="43">
        <f>I47/I32</f>
        <v>6.6780740529492844E-2</v>
      </c>
      <c r="K52" s="43">
        <f>K47/K32</f>
        <v>6.3779630680577987E-2</v>
      </c>
    </row>
    <row r="53" spans="1:11" ht="15">
      <c r="A53" s="14"/>
      <c r="B53" s="11"/>
      <c r="C53" s="43"/>
      <c r="D53" s="43"/>
      <c r="E53" s="43"/>
      <c r="F53" s="43"/>
    </row>
    <row r="54" spans="1:11" ht="3.75" customHeight="1">
      <c r="B54" s="14"/>
      <c r="C54" s="328"/>
      <c r="D54" s="328"/>
      <c r="E54" s="67"/>
      <c r="F54" s="67"/>
    </row>
    <row r="55" spans="1:11">
      <c r="A55" s="68" t="s">
        <v>140</v>
      </c>
      <c r="B55" s="451" t="s">
        <v>191</v>
      </c>
      <c r="C55" s="451"/>
      <c r="D55" s="451"/>
      <c r="E55" s="451"/>
      <c r="F55" s="451"/>
      <c r="G55" s="451"/>
      <c r="H55" s="451"/>
      <c r="I55" s="451"/>
      <c r="J55" s="451"/>
      <c r="K55" s="451"/>
    </row>
    <row r="56" spans="1:11" ht="3.75" customHeight="1">
      <c r="A56" s="68"/>
      <c r="B56" s="257"/>
      <c r="C56" s="257"/>
      <c r="D56" s="257"/>
      <c r="E56" s="257"/>
      <c r="F56" s="257"/>
      <c r="G56" s="257"/>
      <c r="H56" s="257"/>
      <c r="I56" s="257"/>
      <c r="J56" s="257"/>
      <c r="K56" s="257"/>
    </row>
    <row r="57" spans="1:11">
      <c r="A57" s="68" t="s">
        <v>141</v>
      </c>
      <c r="B57" s="455" t="s">
        <v>339</v>
      </c>
      <c r="C57" s="455"/>
      <c r="D57" s="455"/>
      <c r="E57" s="455"/>
      <c r="F57" s="455"/>
      <c r="G57" s="455"/>
      <c r="H57" s="455"/>
      <c r="I57" s="455"/>
      <c r="J57" s="455"/>
      <c r="K57" s="455"/>
    </row>
    <row r="58" spans="1:11" ht="3.75" customHeight="1">
      <c r="B58" s="14"/>
      <c r="C58" s="328"/>
      <c r="D58" s="328"/>
      <c r="E58" s="67"/>
      <c r="F58" s="67"/>
    </row>
    <row r="59" spans="1:11">
      <c r="A59" s="68" t="s">
        <v>142</v>
      </c>
      <c r="B59" s="455" t="s">
        <v>353</v>
      </c>
      <c r="C59" s="455"/>
      <c r="D59" s="455"/>
      <c r="E59" s="455"/>
      <c r="F59" s="455"/>
      <c r="G59" s="455"/>
      <c r="H59" s="455"/>
      <c r="I59" s="455"/>
      <c r="J59" s="455"/>
      <c r="K59" s="455"/>
    </row>
    <row r="61" spans="1:11" ht="14.25" customHeight="1">
      <c r="A61" s="312" t="s">
        <v>160</v>
      </c>
      <c r="B61" s="198"/>
      <c r="C61" s="198"/>
      <c r="D61" s="198"/>
      <c r="E61" s="198"/>
      <c r="F61" s="198"/>
    </row>
    <row r="63" spans="1:11" ht="14.25" customHeight="1">
      <c r="A63" s="326"/>
      <c r="B63" s="257"/>
      <c r="C63" s="257"/>
      <c r="D63" s="257"/>
      <c r="E63" s="257"/>
      <c r="F63" s="257"/>
    </row>
    <row r="64" spans="1:11" ht="16.5" customHeight="1">
      <c r="B64" s="257"/>
      <c r="C64" s="257"/>
      <c r="D64" s="257"/>
      <c r="E64" s="257"/>
      <c r="F64" s="257"/>
    </row>
    <row r="65" spans="1:6" ht="12.75" customHeight="1">
      <c r="A65" s="12"/>
      <c r="C65" s="94"/>
      <c r="D65" s="94"/>
      <c r="E65" s="94"/>
      <c r="F65" s="94"/>
    </row>
    <row r="66" spans="1:6" ht="12.75" customHeight="1"/>
    <row r="67" spans="1:6" ht="24" customHeight="1">
      <c r="A67" s="287"/>
      <c r="C67" s="95"/>
      <c r="D67" s="95"/>
      <c r="E67" s="95"/>
      <c r="F67" s="95"/>
    </row>
  </sheetData>
  <mergeCells count="6">
    <mergeCell ref="B59:K59"/>
    <mergeCell ref="B57:K57"/>
    <mergeCell ref="A3:K3"/>
    <mergeCell ref="A2:K2"/>
    <mergeCell ref="A1:K1"/>
    <mergeCell ref="B55:K55"/>
  </mergeCells>
  <printOptions horizontalCentered="1"/>
  <pageMargins left="0.75" right="0.75" top="0.5" bottom="0.5" header="0.5" footer="0.25"/>
  <pageSetup scale="78" firstPageNumber="2" orientation="portrait" r:id="rId1"/>
  <headerFooter scaleWithDoc="0" alignWithMargins="0">
    <oddFooter>&amp;L&amp;"Arial,Regular"&amp;10 9 / Q4 FY22 Stat Book</oddFooter>
    <evenFooter>&amp;RQ4 FY18 Stat Book / 9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view="pageBreakPreview" zoomScaleNormal="100" zoomScaleSheetLayoutView="100" workbookViewId="0"/>
  </sheetViews>
  <sheetFormatPr defaultColWidth="10.625" defaultRowHeight="12.75"/>
  <cols>
    <col min="1" max="1" width="2.625" style="22" customWidth="1"/>
    <col min="2" max="2" width="36.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0" width="1.125" style="22" customWidth="1"/>
    <col min="11" max="11" width="12" style="22" customWidth="1"/>
    <col min="12" max="12" width="1.125" style="22" customWidth="1"/>
    <col min="13" max="13" width="12" style="22" customWidth="1"/>
    <col min="14" max="14" width="1.125" style="22" customWidth="1"/>
    <col min="15" max="15" width="12" style="22" customWidth="1"/>
    <col min="16" max="16" width="1.125" style="22" customWidth="1"/>
    <col min="17" max="17" width="12" style="22" customWidth="1"/>
    <col min="18" max="16384" width="10.625" style="12"/>
  </cols>
  <sheetData>
    <row r="1" spans="1:17" s="225" customFormat="1" ht="24.75" customHeight="1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225" customFormat="1" ht="24.75" customHeight="1">
      <c r="A2" s="29" t="s">
        <v>143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225" customFormat="1" ht="24.75" customHeight="1">
      <c r="A3" s="29" t="s">
        <v>144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2" customFormat="1" ht="14.65" customHeight="1">
      <c r="A4" s="96"/>
      <c r="B4" s="112"/>
      <c r="C4" s="30"/>
      <c r="D4" s="30"/>
      <c r="E4" s="112"/>
      <c r="F4" s="112"/>
      <c r="G4" s="96"/>
      <c r="H4" s="96"/>
      <c r="I4" s="96"/>
      <c r="J4" s="96"/>
      <c r="K4" s="96"/>
      <c r="L4" s="96"/>
      <c r="M4" s="96"/>
      <c r="N4" s="96"/>
      <c r="O4" s="96"/>
      <c r="P4" s="96"/>
      <c r="Q4" s="329"/>
    </row>
    <row r="5" spans="1:17">
      <c r="A5" s="22" t="s">
        <v>101</v>
      </c>
      <c r="O5" s="330"/>
      <c r="P5" s="330"/>
      <c r="Q5" s="330"/>
    </row>
    <row r="6" spans="1:17">
      <c r="A6" s="22" t="s">
        <v>55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</row>
    <row r="7" spans="1:17" ht="16.5" thickBot="1">
      <c r="C7" s="31" t="s">
        <v>5</v>
      </c>
      <c r="D7" s="31"/>
      <c r="E7" s="31"/>
      <c r="F7" s="31"/>
      <c r="G7" s="31"/>
      <c r="H7" s="31"/>
      <c r="I7" s="31"/>
      <c r="J7" s="32"/>
      <c r="K7" s="456" t="s">
        <v>6</v>
      </c>
      <c r="L7" s="456"/>
      <c r="M7" s="456"/>
      <c r="N7" s="456"/>
      <c r="O7" s="456"/>
      <c r="P7" s="456"/>
      <c r="Q7" s="456"/>
    </row>
    <row r="8" spans="1:17" s="26" customFormat="1" ht="15.75">
      <c r="A8" s="113"/>
      <c r="B8" s="113"/>
      <c r="C8" s="26" t="s">
        <v>145</v>
      </c>
      <c r="E8" s="26" t="s">
        <v>146</v>
      </c>
      <c r="G8" s="26" t="s">
        <v>147</v>
      </c>
      <c r="I8" s="26" t="s">
        <v>148</v>
      </c>
      <c r="K8" s="26" t="s">
        <v>145</v>
      </c>
      <c r="M8" s="26" t="s">
        <v>146</v>
      </c>
      <c r="O8" s="26" t="s">
        <v>147</v>
      </c>
      <c r="Q8" s="26" t="s">
        <v>148</v>
      </c>
    </row>
    <row r="9" spans="1:17" s="26" customFormat="1" ht="15.75">
      <c r="A9" s="113"/>
      <c r="B9" s="113"/>
      <c r="C9" s="13" t="s">
        <v>149</v>
      </c>
      <c r="D9" s="13"/>
      <c r="E9" s="26" t="s">
        <v>150</v>
      </c>
      <c r="G9" s="13" t="s">
        <v>149</v>
      </c>
      <c r="H9" s="13"/>
      <c r="I9" s="13" t="s">
        <v>149</v>
      </c>
      <c r="J9" s="13"/>
      <c r="K9" s="13" t="s">
        <v>149</v>
      </c>
      <c r="L9" s="13"/>
      <c r="M9" s="26" t="s">
        <v>150</v>
      </c>
      <c r="O9" s="13" t="s">
        <v>149</v>
      </c>
      <c r="P9" s="13"/>
      <c r="Q9" s="13" t="s">
        <v>149</v>
      </c>
    </row>
    <row r="10" spans="1:17" s="51" customFormat="1" ht="15.75">
      <c r="A10" s="11" t="s">
        <v>171</v>
      </c>
      <c r="B10" s="3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5.0999999999999996" customHeight="1">
      <c r="A11" s="14"/>
      <c r="B11" s="1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">
      <c r="A12" s="14"/>
      <c r="B12" s="14" t="s">
        <v>172</v>
      </c>
      <c r="C12" s="25">
        <v>1750</v>
      </c>
      <c r="D12" s="3"/>
      <c r="E12" s="25">
        <v>1787</v>
      </c>
      <c r="F12" s="3"/>
      <c r="G12" s="25">
        <v>1836</v>
      </c>
      <c r="H12" s="3"/>
      <c r="I12" s="25">
        <v>1900</v>
      </c>
      <c r="J12" s="1"/>
      <c r="K12" s="25">
        <v>1886</v>
      </c>
      <c r="L12" s="3"/>
      <c r="M12" s="25">
        <v>1948</v>
      </c>
      <c r="N12" s="3"/>
      <c r="O12" s="25">
        <v>1844</v>
      </c>
      <c r="P12" s="3"/>
      <c r="Q12" s="25">
        <v>1985</v>
      </c>
    </row>
    <row r="13" spans="1:17" ht="15">
      <c r="A13" s="14"/>
      <c r="B13" s="14" t="s">
        <v>173</v>
      </c>
      <c r="C13" s="20">
        <v>450</v>
      </c>
      <c r="D13" s="40"/>
      <c r="E13" s="20">
        <v>432</v>
      </c>
      <c r="F13" s="9"/>
      <c r="G13" s="20">
        <v>435</v>
      </c>
      <c r="H13" s="40"/>
      <c r="I13" s="20">
        <v>471</v>
      </c>
      <c r="J13" s="1"/>
      <c r="K13" s="20">
        <v>468</v>
      </c>
      <c r="L13" s="40"/>
      <c r="M13" s="20">
        <v>444</v>
      </c>
      <c r="N13" s="9"/>
      <c r="O13" s="20">
        <v>433</v>
      </c>
      <c r="P13" s="40"/>
      <c r="Q13" s="20">
        <v>484</v>
      </c>
    </row>
    <row r="14" spans="1:17" ht="15">
      <c r="A14" s="14"/>
      <c r="B14" s="14" t="s">
        <v>174</v>
      </c>
      <c r="C14" s="1">
        <f>SUM(C12:C13)</f>
        <v>2200</v>
      </c>
      <c r="D14" s="1"/>
      <c r="E14" s="1">
        <v>2219</v>
      </c>
      <c r="F14" s="1"/>
      <c r="G14" s="128">
        <v>2271</v>
      </c>
      <c r="H14" s="1"/>
      <c r="I14" s="128">
        <f>SUM(I12:I13)</f>
        <v>2371</v>
      </c>
      <c r="J14" s="1"/>
      <c r="K14" s="1">
        <v>2354</v>
      </c>
      <c r="L14" s="1"/>
      <c r="M14" s="1">
        <v>2392</v>
      </c>
      <c r="N14" s="1"/>
      <c r="O14" s="1">
        <f>SUM(O12:O13)</f>
        <v>2277</v>
      </c>
      <c r="P14" s="1"/>
      <c r="Q14" s="1">
        <f>SUM(Q12:Q13)</f>
        <v>2469</v>
      </c>
    </row>
    <row r="15" spans="1:17" ht="15">
      <c r="A15" s="11"/>
      <c r="B15" s="11" t="s">
        <v>175</v>
      </c>
      <c r="C15" s="20">
        <v>878</v>
      </c>
      <c r="D15" s="40"/>
      <c r="E15" s="20">
        <v>922</v>
      </c>
      <c r="F15" s="9"/>
      <c r="G15" s="20">
        <v>996</v>
      </c>
      <c r="H15" s="40"/>
      <c r="I15" s="20">
        <v>942</v>
      </c>
      <c r="J15" s="1"/>
      <c r="K15" s="20">
        <v>952</v>
      </c>
      <c r="L15" s="40"/>
      <c r="M15" s="20">
        <v>1060</v>
      </c>
      <c r="N15" s="9"/>
      <c r="O15" s="20">
        <v>1119</v>
      </c>
      <c r="P15" s="40"/>
      <c r="Q15" s="20">
        <v>1094</v>
      </c>
    </row>
    <row r="16" spans="1:17" ht="15">
      <c r="A16" s="11"/>
      <c r="B16" s="11" t="s">
        <v>192</v>
      </c>
      <c r="C16" s="60">
        <f>SUM(C14:C15)</f>
        <v>3078</v>
      </c>
      <c r="D16" s="1"/>
      <c r="E16" s="60">
        <f>SUM(E14:E15)</f>
        <v>3141</v>
      </c>
      <c r="F16" s="1"/>
      <c r="G16" s="60">
        <f>SUM(G14:G15)</f>
        <v>3267</v>
      </c>
      <c r="H16" s="1"/>
      <c r="I16" s="60">
        <f>SUM(I14:I15)</f>
        <v>3313</v>
      </c>
      <c r="J16" s="1"/>
      <c r="K16" s="60">
        <v>3306</v>
      </c>
      <c r="L16" s="1"/>
      <c r="M16" s="60">
        <v>3452</v>
      </c>
      <c r="N16" s="1"/>
      <c r="O16" s="60">
        <f>SUM(O14:O15)</f>
        <v>3396</v>
      </c>
      <c r="P16" s="1"/>
      <c r="Q16" s="60">
        <f>SUM(Q14:Q15)</f>
        <v>3563</v>
      </c>
    </row>
    <row r="17" spans="1:17" ht="15">
      <c r="A17" s="11"/>
      <c r="B17" s="11" t="s">
        <v>177</v>
      </c>
      <c r="C17" s="1">
        <v>1763</v>
      </c>
      <c r="D17" s="12"/>
      <c r="E17" s="1">
        <v>1865</v>
      </c>
      <c r="F17" s="12"/>
      <c r="G17" s="1">
        <v>1841</v>
      </c>
      <c r="H17" s="12"/>
      <c r="I17" s="1">
        <v>1992</v>
      </c>
      <c r="J17" s="114"/>
      <c r="K17" s="1">
        <v>1874</v>
      </c>
      <c r="L17" s="12"/>
      <c r="M17" s="1">
        <v>1896</v>
      </c>
      <c r="N17" s="12"/>
      <c r="O17" s="1">
        <v>1738</v>
      </c>
      <c r="P17" s="12"/>
      <c r="Q17" s="1">
        <v>1897</v>
      </c>
    </row>
    <row r="18" spans="1:17" ht="15">
      <c r="A18" s="11"/>
      <c r="B18" s="11" t="s">
        <v>178</v>
      </c>
      <c r="C18" s="20">
        <v>770</v>
      </c>
      <c r="D18" s="1"/>
      <c r="E18" s="20">
        <v>815</v>
      </c>
      <c r="F18" s="10"/>
      <c r="G18" s="20">
        <v>793</v>
      </c>
      <c r="H18" s="1"/>
      <c r="I18" s="1">
        <v>877</v>
      </c>
      <c r="J18" s="114"/>
      <c r="K18" s="20">
        <v>850</v>
      </c>
      <c r="L18" s="1"/>
      <c r="M18" s="20">
        <v>885</v>
      </c>
      <c r="N18" s="10"/>
      <c r="O18" s="20">
        <v>806</v>
      </c>
      <c r="P18" s="1"/>
      <c r="Q18" s="20">
        <v>905</v>
      </c>
    </row>
    <row r="19" spans="1:17" ht="30">
      <c r="A19" s="11"/>
      <c r="B19" s="385" t="s">
        <v>193</v>
      </c>
      <c r="C19" s="60">
        <f>SUM(C17:C18)</f>
        <v>2533</v>
      </c>
      <c r="D19" s="1"/>
      <c r="E19" s="60">
        <f>SUM(E17:E18)</f>
        <v>2680</v>
      </c>
      <c r="F19" s="10"/>
      <c r="G19" s="60">
        <f>SUM(G17:G18)</f>
        <v>2634</v>
      </c>
      <c r="H19" s="1"/>
      <c r="I19" s="60">
        <f>SUM(I17:I18)</f>
        <v>2869</v>
      </c>
      <c r="J19" s="114"/>
      <c r="K19" s="60">
        <f>SUM(K17:K18)</f>
        <v>2724</v>
      </c>
      <c r="L19" s="1"/>
      <c r="M19" s="60">
        <v>2781</v>
      </c>
      <c r="N19" s="10"/>
      <c r="O19" s="60">
        <v>2544</v>
      </c>
      <c r="P19" s="1"/>
      <c r="Q19" s="60">
        <v>2802</v>
      </c>
    </row>
    <row r="20" spans="1:17" ht="18">
      <c r="A20" s="14"/>
      <c r="B20" s="11" t="s">
        <v>180</v>
      </c>
      <c r="C20" s="20">
        <v>1056</v>
      </c>
      <c r="D20" s="40"/>
      <c r="E20" s="20">
        <v>1228</v>
      </c>
      <c r="F20" s="9"/>
      <c r="G20" s="60">
        <v>1140</v>
      </c>
      <c r="H20" s="40"/>
      <c r="I20" s="60">
        <v>1213</v>
      </c>
      <c r="J20" s="40"/>
      <c r="K20" s="20">
        <v>1131</v>
      </c>
      <c r="L20" s="40"/>
      <c r="M20" s="20">
        <v>1203</v>
      </c>
      <c r="N20" s="9"/>
      <c r="O20" s="60">
        <v>1078</v>
      </c>
      <c r="P20" s="40"/>
      <c r="Q20" s="60">
        <v>1128</v>
      </c>
    </row>
    <row r="21" spans="1:17" ht="15">
      <c r="A21" s="11"/>
      <c r="B21" s="11" t="s">
        <v>181</v>
      </c>
      <c r="C21" s="1">
        <f>C16+C19+C20</f>
        <v>6667</v>
      </c>
      <c r="D21" s="1"/>
      <c r="E21" s="1">
        <f>E16+E19+E20</f>
        <v>7049</v>
      </c>
      <c r="F21" s="1"/>
      <c r="G21" s="1">
        <f>G16+G19+G20</f>
        <v>7041</v>
      </c>
      <c r="H21" s="1"/>
      <c r="I21" s="1">
        <f>I16+I19+I20</f>
        <v>7395</v>
      </c>
      <c r="J21" s="1"/>
      <c r="K21" s="1">
        <f>K16+K19+K20</f>
        <v>7161</v>
      </c>
      <c r="L21" s="1"/>
      <c r="M21" s="1">
        <v>7436</v>
      </c>
      <c r="N21" s="1"/>
      <c r="O21" s="1">
        <f>SUM(O16+O19+O20)</f>
        <v>7018</v>
      </c>
      <c r="P21" s="1"/>
      <c r="Q21" s="1">
        <f>SUM(Q16+Q19+Q20)</f>
        <v>7493</v>
      </c>
    </row>
    <row r="22" spans="1:17" ht="5.0999999999999996" customHeight="1">
      <c r="A22" s="14"/>
      <c r="B22" s="1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1" t="s">
        <v>182</v>
      </c>
      <c r="B23" s="11"/>
      <c r="C23" s="1"/>
      <c r="D23" s="17"/>
      <c r="E23" s="1"/>
      <c r="F23" s="1"/>
      <c r="G23" s="1"/>
      <c r="H23" s="17"/>
      <c r="I23" s="1"/>
      <c r="J23" s="1"/>
      <c r="K23" s="1"/>
      <c r="L23" s="17"/>
      <c r="M23" s="1"/>
      <c r="N23" s="1"/>
      <c r="O23" s="1"/>
      <c r="P23" s="17"/>
      <c r="Q23" s="1"/>
    </row>
    <row r="24" spans="1:17" ht="5.0999999999999996" customHeight="1">
      <c r="A24" s="14"/>
      <c r="B24" s="1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1"/>
      <c r="B25" s="11" t="s">
        <v>183</v>
      </c>
      <c r="C25" s="1">
        <v>613</v>
      </c>
      <c r="D25" s="1"/>
      <c r="E25" s="1">
        <v>688</v>
      </c>
      <c r="F25" s="10"/>
      <c r="G25" s="1">
        <v>739</v>
      </c>
      <c r="H25" s="1"/>
      <c r="I25" s="1">
        <v>757</v>
      </c>
      <c r="J25" s="40"/>
      <c r="K25" s="1">
        <v>730</v>
      </c>
      <c r="L25" s="1"/>
      <c r="M25" s="1">
        <v>792</v>
      </c>
      <c r="N25" s="10"/>
      <c r="O25" s="1">
        <v>772</v>
      </c>
      <c r="P25" s="1"/>
      <c r="Q25" s="1">
        <v>731</v>
      </c>
    </row>
    <row r="26" spans="1:17" ht="15">
      <c r="A26" s="11"/>
      <c r="B26" s="11" t="s">
        <v>177</v>
      </c>
      <c r="C26" s="1">
        <v>454</v>
      </c>
      <c r="D26" s="1"/>
      <c r="E26" s="1">
        <v>541</v>
      </c>
      <c r="F26" s="10"/>
      <c r="G26" s="1">
        <v>532</v>
      </c>
      <c r="H26" s="1"/>
      <c r="I26" s="1">
        <v>578</v>
      </c>
      <c r="J26" s="40"/>
      <c r="K26" s="1">
        <v>533</v>
      </c>
      <c r="L26" s="1"/>
      <c r="M26" s="1">
        <v>564</v>
      </c>
      <c r="N26" s="10"/>
      <c r="O26" s="1">
        <v>477</v>
      </c>
      <c r="P26" s="1"/>
      <c r="Q26" s="1">
        <v>496</v>
      </c>
    </row>
    <row r="27" spans="1:17" ht="15">
      <c r="A27" s="11"/>
      <c r="B27" s="11" t="s">
        <v>178</v>
      </c>
      <c r="C27" s="1">
        <v>381</v>
      </c>
      <c r="D27" s="1"/>
      <c r="E27" s="1">
        <v>481</v>
      </c>
      <c r="F27" s="10"/>
      <c r="G27" s="1">
        <v>492</v>
      </c>
      <c r="H27" s="1"/>
      <c r="I27" s="1">
        <v>562</v>
      </c>
      <c r="J27" s="40"/>
      <c r="K27" s="1">
        <v>519</v>
      </c>
      <c r="L27" s="1"/>
      <c r="M27" s="1">
        <v>554</v>
      </c>
      <c r="N27" s="10"/>
      <c r="O27" s="1">
        <v>495</v>
      </c>
      <c r="P27" s="1"/>
      <c r="Q27" s="1">
        <v>555</v>
      </c>
    </row>
    <row r="28" spans="1:17" ht="15">
      <c r="A28" s="14"/>
      <c r="B28" s="14" t="s">
        <v>184</v>
      </c>
      <c r="C28" s="20">
        <v>83</v>
      </c>
      <c r="D28" s="40"/>
      <c r="E28" s="20">
        <v>100</v>
      </c>
      <c r="F28" s="9"/>
      <c r="G28" s="20">
        <v>93</v>
      </c>
      <c r="H28" s="40"/>
      <c r="I28" s="1">
        <v>92</v>
      </c>
      <c r="J28" s="40"/>
      <c r="K28" s="20">
        <v>85</v>
      </c>
      <c r="L28" s="40"/>
      <c r="M28" s="20">
        <v>83</v>
      </c>
      <c r="N28" s="9"/>
      <c r="O28" s="20">
        <v>76</v>
      </c>
      <c r="P28" s="40"/>
      <c r="Q28" s="20">
        <v>70</v>
      </c>
    </row>
    <row r="29" spans="1:17" ht="15">
      <c r="A29" s="33"/>
      <c r="B29" s="11" t="s">
        <v>185</v>
      </c>
      <c r="C29" s="1">
        <f>SUM(C25:C28)</f>
        <v>1531</v>
      </c>
      <c r="D29" s="1"/>
      <c r="E29" s="1">
        <f>SUM(E25:E28)</f>
        <v>1810</v>
      </c>
      <c r="F29" s="1"/>
      <c r="G29" s="1">
        <f>SUM(G25:G28)</f>
        <v>1856</v>
      </c>
      <c r="H29" s="1"/>
      <c r="I29" s="128">
        <f>SUM(I25:I28)</f>
        <v>1989</v>
      </c>
      <c r="J29" s="1"/>
      <c r="K29" s="128">
        <f>SUM(K25:K28)</f>
        <v>1867</v>
      </c>
      <c r="L29" s="1"/>
      <c r="M29" s="1">
        <v>1993</v>
      </c>
      <c r="N29" s="1"/>
      <c r="O29" s="1">
        <f>SUM(O25:O28)</f>
        <v>1820</v>
      </c>
      <c r="P29" s="1"/>
      <c r="Q29" s="1">
        <f>SUM(Q25:Q28)</f>
        <v>1852</v>
      </c>
    </row>
    <row r="30" spans="1:17" ht="5.0999999999999996" customHeight="1">
      <c r="A30" s="14"/>
      <c r="B30" s="1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">
      <c r="A31" s="14" t="s">
        <v>186</v>
      </c>
      <c r="B31" s="14"/>
      <c r="C31" s="20">
        <v>202</v>
      </c>
      <c r="D31" s="40"/>
      <c r="E31" s="20">
        <v>217</v>
      </c>
      <c r="F31" s="9"/>
      <c r="G31" s="20">
        <v>201</v>
      </c>
      <c r="H31" s="40"/>
      <c r="I31" s="20">
        <v>214</v>
      </c>
      <c r="J31" s="1"/>
      <c r="K31" s="20">
        <v>194</v>
      </c>
      <c r="L31" s="40"/>
      <c r="M31" s="20">
        <v>175</v>
      </c>
      <c r="N31" s="9"/>
      <c r="O31" s="20">
        <v>167</v>
      </c>
      <c r="P31" s="40"/>
      <c r="Q31" s="20">
        <v>155</v>
      </c>
    </row>
    <row r="32" spans="1:17" ht="5.0999999999999996" customHeight="1">
      <c r="A32" s="14"/>
      <c r="B32" s="1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">
      <c r="A33" s="14" t="s">
        <v>187</v>
      </c>
      <c r="B33" s="11"/>
      <c r="C33" s="4">
        <f>C21+C29+C31</f>
        <v>8400</v>
      </c>
      <c r="D33" s="4"/>
      <c r="E33" s="4">
        <f>E21+E29+E31</f>
        <v>9076</v>
      </c>
      <c r="F33" s="4"/>
      <c r="G33" s="4">
        <f>G21+G29+G31</f>
        <v>9098</v>
      </c>
      <c r="H33" s="4"/>
      <c r="I33" s="4">
        <f>I21+I29+I31</f>
        <v>9598</v>
      </c>
      <c r="J33" s="3"/>
      <c r="K33" s="4">
        <f>K21+K29+K31</f>
        <v>9222</v>
      </c>
      <c r="L33" s="4"/>
      <c r="M33" s="4">
        <v>9604</v>
      </c>
      <c r="N33" s="4"/>
      <c r="O33" s="4">
        <f>O21+O29+O31</f>
        <v>9005</v>
      </c>
      <c r="P33" s="4"/>
      <c r="Q33" s="4">
        <f>Q21+Q29+Q31</f>
        <v>9500</v>
      </c>
    </row>
    <row r="34" spans="1:17" ht="15" customHeight="1">
      <c r="A34" s="14"/>
      <c r="B34" s="1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5">
      <c r="A35" s="14" t="s">
        <v>112</v>
      </c>
      <c r="B35" s="1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s="222" customFormat="1" ht="15">
      <c r="A36" s="115"/>
      <c r="B36" s="11" t="s">
        <v>113</v>
      </c>
      <c r="C36" s="1">
        <v>3214</v>
      </c>
      <c r="D36" s="4"/>
      <c r="E36" s="1">
        <v>3339</v>
      </c>
      <c r="F36" s="10"/>
      <c r="G36" s="1">
        <v>3493</v>
      </c>
      <c r="H36" s="4"/>
      <c r="I36" s="1">
        <v>3476</v>
      </c>
      <c r="J36" s="4"/>
      <c r="K36" s="1">
        <v>3473</v>
      </c>
      <c r="L36" s="4"/>
      <c r="M36" s="1">
        <v>3441</v>
      </c>
      <c r="N36" s="10"/>
      <c r="O36" s="1">
        <v>3389</v>
      </c>
      <c r="P36" s="4"/>
      <c r="Q36" s="1">
        <v>3445</v>
      </c>
    </row>
    <row r="37" spans="1:17" s="222" customFormat="1" ht="15">
      <c r="A37" s="115"/>
      <c r="B37" s="11" t="s">
        <v>114</v>
      </c>
      <c r="C37" s="1">
        <v>1184</v>
      </c>
      <c r="D37" s="4"/>
      <c r="E37" s="1">
        <v>1304</v>
      </c>
      <c r="F37" s="10"/>
      <c r="G37" s="1">
        <v>1285</v>
      </c>
      <c r="H37" s="4"/>
      <c r="I37" s="1">
        <v>1336</v>
      </c>
      <c r="J37" s="4"/>
      <c r="K37" s="1">
        <v>1307</v>
      </c>
      <c r="L37" s="4"/>
      <c r="M37" s="1">
        <v>1354</v>
      </c>
      <c r="N37" s="10"/>
      <c r="O37" s="1">
        <v>1267</v>
      </c>
      <c r="P37" s="4"/>
      <c r="Q37" s="1">
        <v>1258</v>
      </c>
    </row>
    <row r="38" spans="1:17" s="222" customFormat="1" ht="15">
      <c r="A38" s="115"/>
      <c r="B38" s="115" t="s">
        <v>115</v>
      </c>
      <c r="C38" s="1">
        <v>484</v>
      </c>
      <c r="D38" s="4"/>
      <c r="E38" s="1">
        <v>492</v>
      </c>
      <c r="F38" s="10"/>
      <c r="G38" s="1">
        <v>526</v>
      </c>
      <c r="H38" s="4"/>
      <c r="I38" s="1">
        <v>485</v>
      </c>
      <c r="J38" s="4"/>
      <c r="K38" s="1">
        <v>470</v>
      </c>
      <c r="L38" s="4"/>
      <c r="M38" s="1">
        <v>474</v>
      </c>
      <c r="N38" s="10"/>
      <c r="O38" s="1">
        <v>504</v>
      </c>
      <c r="P38" s="4"/>
      <c r="Q38" s="1">
        <v>460</v>
      </c>
    </row>
    <row r="39" spans="1:17" s="222" customFormat="1" ht="15">
      <c r="A39" s="115"/>
      <c r="B39" s="115" t="s">
        <v>116</v>
      </c>
      <c r="C39" s="1">
        <v>415</v>
      </c>
      <c r="D39" s="4"/>
      <c r="E39" s="1">
        <v>410</v>
      </c>
      <c r="F39" s="10"/>
      <c r="G39" s="1">
        <v>423</v>
      </c>
      <c r="H39" s="4"/>
      <c r="I39" s="1">
        <v>431</v>
      </c>
      <c r="J39" s="4"/>
      <c r="K39" s="1">
        <v>436</v>
      </c>
      <c r="L39" s="4"/>
      <c r="M39" s="1">
        <v>449</v>
      </c>
      <c r="N39" s="10"/>
      <c r="O39" s="1">
        <v>456</v>
      </c>
      <c r="P39" s="4"/>
      <c r="Q39" s="1">
        <v>460</v>
      </c>
    </row>
    <row r="40" spans="1:17" s="222" customFormat="1" ht="15">
      <c r="A40" s="115"/>
      <c r="B40" s="115" t="s">
        <v>117</v>
      </c>
      <c r="C40" s="1">
        <v>603</v>
      </c>
      <c r="D40" s="4"/>
      <c r="E40" s="1">
        <v>703</v>
      </c>
      <c r="F40" s="10"/>
      <c r="G40" s="1">
        <v>782</v>
      </c>
      <c r="H40" s="4"/>
      <c r="I40" s="1">
        <v>801</v>
      </c>
      <c r="J40" s="4"/>
      <c r="K40" s="1">
        <v>845</v>
      </c>
      <c r="L40" s="4"/>
      <c r="M40" s="1">
        <v>899</v>
      </c>
      <c r="N40" s="10"/>
      <c r="O40" s="1">
        <v>771</v>
      </c>
      <c r="P40" s="4"/>
      <c r="Q40" s="1">
        <v>795</v>
      </c>
    </row>
    <row r="41" spans="1:17" s="222" customFormat="1" ht="15">
      <c r="A41" s="115"/>
      <c r="B41" s="115" t="s">
        <v>118</v>
      </c>
      <c r="C41" s="1">
        <v>459</v>
      </c>
      <c r="D41" s="4"/>
      <c r="E41" s="1">
        <v>445</v>
      </c>
      <c r="F41" s="10"/>
      <c r="G41" s="1">
        <v>419</v>
      </c>
      <c r="H41" s="4"/>
      <c r="I41" s="1">
        <v>430</v>
      </c>
      <c r="J41" s="4"/>
      <c r="K41" s="1">
        <v>502</v>
      </c>
      <c r="L41" s="4"/>
      <c r="M41" s="1">
        <v>514</v>
      </c>
      <c r="N41" s="10"/>
      <c r="O41" s="1">
        <v>433</v>
      </c>
      <c r="P41" s="4"/>
      <c r="Q41" s="1">
        <v>439</v>
      </c>
    </row>
    <row r="42" spans="1:17" s="224" customFormat="1" ht="15">
      <c r="A42" s="384"/>
      <c r="B42" s="384" t="s">
        <v>189</v>
      </c>
      <c r="C42" s="137">
        <v>475</v>
      </c>
      <c r="D42" s="135"/>
      <c r="E42" s="137">
        <v>502</v>
      </c>
      <c r="F42" s="135"/>
      <c r="G42" s="137">
        <v>509</v>
      </c>
      <c r="H42" s="135"/>
      <c r="I42" s="137">
        <v>539</v>
      </c>
      <c r="J42" s="135"/>
      <c r="K42" s="137">
        <v>518</v>
      </c>
      <c r="L42" s="135"/>
      <c r="M42" s="137">
        <v>517</v>
      </c>
      <c r="N42" s="135"/>
      <c r="O42" s="137">
        <v>486</v>
      </c>
      <c r="P42" s="135"/>
      <c r="Q42" s="1">
        <v>518</v>
      </c>
    </row>
    <row r="43" spans="1:17" ht="15">
      <c r="A43" s="11"/>
      <c r="B43" s="14" t="s">
        <v>121</v>
      </c>
      <c r="C43" s="20">
        <v>1224</v>
      </c>
      <c r="D43" s="39"/>
      <c r="E43" s="20">
        <v>1268</v>
      </c>
      <c r="F43" s="39"/>
      <c r="G43" s="20">
        <v>1317</v>
      </c>
      <c r="H43" s="39"/>
      <c r="I43" s="1">
        <v>1227</v>
      </c>
      <c r="J43" s="39"/>
      <c r="K43" s="20">
        <v>1283</v>
      </c>
      <c r="L43" s="39"/>
      <c r="M43" s="20">
        <v>1326</v>
      </c>
      <c r="N43" s="39"/>
      <c r="O43" s="20">
        <v>1310</v>
      </c>
      <c r="P43" s="39"/>
      <c r="Q43" s="20">
        <v>1356</v>
      </c>
    </row>
    <row r="44" spans="1:17" ht="15">
      <c r="A44" s="14"/>
      <c r="B44" s="14"/>
      <c r="C44" s="1">
        <f>SUM(C36:C43)</f>
        <v>8058</v>
      </c>
      <c r="D44" s="1"/>
      <c r="E44" s="1">
        <f>SUM(E36:E43)</f>
        <v>8463</v>
      </c>
      <c r="F44" s="1"/>
      <c r="G44" s="1">
        <f>SUM(G36:G43)</f>
        <v>8754</v>
      </c>
      <c r="H44" s="1"/>
      <c r="I44" s="128">
        <f>SUM(I36:I43)</f>
        <v>8725</v>
      </c>
      <c r="J44" s="1"/>
      <c r="K44" s="128">
        <f>SUM(K36:K43)</f>
        <v>8834</v>
      </c>
      <c r="L44" s="1"/>
      <c r="M44" s="128">
        <f>SUM(M36:M43)</f>
        <v>8974</v>
      </c>
      <c r="N44" s="1"/>
      <c r="O44" s="1">
        <f>SUM(O36:O43)</f>
        <v>8616</v>
      </c>
      <c r="P44" s="1"/>
      <c r="Q44" s="1">
        <f>SUM(Q36:Q43)</f>
        <v>8731</v>
      </c>
    </row>
    <row r="45" spans="1:17" s="223" customFormat="1" ht="15" customHeight="1">
      <c r="A45" s="331"/>
      <c r="B45" s="116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</row>
    <row r="46" spans="1:17" ht="15.75" thickBot="1">
      <c r="A46" s="11" t="s">
        <v>190</v>
      </c>
      <c r="B46" s="11"/>
      <c r="C46" s="27">
        <f>C33-C44</f>
        <v>342</v>
      </c>
      <c r="D46" s="4"/>
      <c r="E46" s="27">
        <f>E33-E44</f>
        <v>613</v>
      </c>
      <c r="F46" s="4"/>
      <c r="G46" s="27">
        <f>G33-G44</f>
        <v>344</v>
      </c>
      <c r="H46" s="4"/>
      <c r="I46" s="27">
        <f>I33-I44</f>
        <v>873</v>
      </c>
      <c r="J46" s="1"/>
      <c r="K46" s="27">
        <f>K33-K44</f>
        <v>388</v>
      </c>
      <c r="L46" s="4"/>
      <c r="M46" s="27">
        <f>M33-M44</f>
        <v>630</v>
      </c>
      <c r="N46" s="4"/>
      <c r="O46" s="27">
        <f>O33-O44</f>
        <v>389</v>
      </c>
      <c r="P46" s="4"/>
      <c r="Q46" s="27">
        <f>Q33-Q44</f>
        <v>769</v>
      </c>
    </row>
    <row r="47" spans="1:17" ht="15.75" thickTop="1">
      <c r="A47" s="11"/>
      <c r="B47" s="1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5">
      <c r="A48" s="1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5">
      <c r="A49" s="11"/>
      <c r="B49" s="1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5">
      <c r="A50" s="35" t="s">
        <v>134</v>
      </c>
      <c r="B50" s="117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">
      <c r="A51" s="35"/>
      <c r="B51" s="117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</row>
    <row r="52" spans="1:17" s="172" customFormat="1" ht="19.5" customHeight="1">
      <c r="A52" s="77" t="s">
        <v>135</v>
      </c>
      <c r="B52" s="111"/>
      <c r="C52" s="158">
        <f>C46/C33</f>
        <v>4.0714285714285717E-2</v>
      </c>
      <c r="D52" s="158"/>
      <c r="E52" s="158">
        <f>E46/E33</f>
        <v>6.7540766857646539E-2</v>
      </c>
      <c r="F52" s="158"/>
      <c r="G52" s="158">
        <f>G46/G33</f>
        <v>3.781050780391295E-2</v>
      </c>
      <c r="H52" s="158"/>
      <c r="I52" s="158">
        <f>I46/I33</f>
        <v>9.0956449260262556E-2</v>
      </c>
      <c r="J52" s="137"/>
      <c r="K52" s="158">
        <f>K46/K33</f>
        <v>4.2073302971155933E-2</v>
      </c>
      <c r="L52" s="158"/>
      <c r="M52" s="158">
        <f>M46/M33</f>
        <v>6.5597667638483959E-2</v>
      </c>
      <c r="N52" s="158"/>
      <c r="O52" s="158">
        <f>O46/O33</f>
        <v>4.3198223209328153E-2</v>
      </c>
      <c r="P52" s="158"/>
      <c r="Q52" s="158">
        <f>Q46/Q33</f>
        <v>8.0947368421052629E-2</v>
      </c>
    </row>
    <row r="53" spans="1:17" ht="15">
      <c r="J53" s="4"/>
      <c r="K53" s="4"/>
      <c r="L53" s="4"/>
      <c r="M53" s="4"/>
      <c r="N53" s="4"/>
      <c r="O53" s="4"/>
      <c r="P53" s="4"/>
      <c r="Q53" s="4"/>
    </row>
    <row r="54" spans="1:17" ht="3.75" customHeight="1">
      <c r="J54" s="4"/>
      <c r="K54" s="4"/>
      <c r="L54" s="4"/>
      <c r="M54" s="4"/>
      <c r="N54" s="4"/>
      <c r="O54" s="4"/>
      <c r="P54" s="4"/>
      <c r="Q54" s="4"/>
    </row>
    <row r="55" spans="1:17">
      <c r="A55" s="68" t="s">
        <v>140</v>
      </c>
      <c r="B55" s="455" t="s">
        <v>191</v>
      </c>
      <c r="C55" s="455"/>
      <c r="D55" s="455"/>
      <c r="E55" s="455"/>
      <c r="F55" s="455"/>
      <c r="G55" s="455"/>
      <c r="H55" s="455"/>
      <c r="I55" s="455"/>
      <c r="J55" s="455"/>
      <c r="K55" s="455"/>
      <c r="L55" s="455"/>
      <c r="M55" s="455"/>
      <c r="N55" s="455"/>
      <c r="O55" s="455"/>
      <c r="P55" s="455"/>
      <c r="Q55" s="455"/>
    </row>
    <row r="56" spans="1:17" ht="15.75">
      <c r="A56" s="68"/>
      <c r="B56" s="458"/>
      <c r="C56" s="459"/>
      <c r="D56" s="459"/>
      <c r="E56" s="459"/>
      <c r="F56" s="459"/>
      <c r="G56" s="459"/>
      <c r="H56" s="459"/>
      <c r="I56" s="459"/>
      <c r="J56" s="459"/>
      <c r="K56" s="459"/>
      <c r="L56" s="459"/>
      <c r="M56" s="459"/>
      <c r="N56" s="459"/>
      <c r="O56" s="459"/>
      <c r="P56" s="459"/>
      <c r="Q56" s="459"/>
    </row>
    <row r="57" spans="1:17" ht="16.5" customHeight="1">
      <c r="A57" s="312" t="s">
        <v>160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6.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3.5" customHeight="1">
      <c r="A59" s="12"/>
      <c r="B59" s="12"/>
      <c r="C59" s="14"/>
      <c r="D59" s="14"/>
      <c r="E59" s="332"/>
      <c r="F59" s="332"/>
      <c r="G59" s="332"/>
      <c r="H59" s="332"/>
      <c r="I59" s="97"/>
      <c r="J59" s="332"/>
      <c r="K59" s="332"/>
      <c r="L59" s="332"/>
      <c r="M59" s="333"/>
      <c r="N59" s="333"/>
      <c r="O59" s="333"/>
      <c r="P59" s="333"/>
      <c r="Q59" s="12"/>
    </row>
    <row r="60" spans="1:17" ht="15" customHeight="1">
      <c r="A60" s="12"/>
      <c r="B60" s="14"/>
      <c r="C60" s="4"/>
      <c r="D60" s="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2"/>
    </row>
    <row r="61" spans="1:17" ht="15" customHeight="1">
      <c r="A61" s="287"/>
      <c r="Q61" s="95"/>
    </row>
    <row r="62" spans="1:17" ht="14.25" customHeight="1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</row>
  </sheetData>
  <mergeCells count="3">
    <mergeCell ref="K7:Q7"/>
    <mergeCell ref="B56:Q56"/>
    <mergeCell ref="B55:Q55"/>
  </mergeCells>
  <printOptions horizontalCentered="1"/>
  <pageMargins left="0.75" right="0.75" top="0.5" bottom="0.5" header="0.5" footer="0.25"/>
  <pageSetup scale="59" firstPageNumber="2" orientation="portrait" r:id="rId1"/>
  <headerFooter scaleWithDoc="0" alignWithMargins="0">
    <oddFooter>&amp;R&amp;"Arial,Regular"&amp;10Q4 FY22 Stat Book / 10</oddFooter>
  </headerFooter>
  <ignoredErrors>
    <ignoredError sqref="K1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64"/>
  <sheetViews>
    <sheetView view="pageBreakPreview" zoomScaleNormal="100" zoomScaleSheetLayoutView="100" workbookViewId="0">
      <selection sqref="A1:Q1"/>
    </sheetView>
  </sheetViews>
  <sheetFormatPr defaultColWidth="10.625" defaultRowHeight="12.75"/>
  <cols>
    <col min="1" max="1" width="2.625" style="22" customWidth="1"/>
    <col min="2" max="2" width="36.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0" width="0.75" style="12" customWidth="1"/>
    <col min="11" max="11" width="12" style="12" customWidth="1"/>
    <col min="12" max="12" width="0.75" style="12" customWidth="1"/>
    <col min="13" max="13" width="12" style="12" customWidth="1"/>
    <col min="14" max="14" width="0.75" style="12" customWidth="1"/>
    <col min="15" max="15" width="12" style="12" customWidth="1"/>
    <col min="16" max="16" width="0.75" style="12" customWidth="1"/>
    <col min="17" max="17" width="12" style="12" customWidth="1"/>
    <col min="18" max="16384" width="10.625" style="12"/>
  </cols>
  <sheetData>
    <row r="1" spans="1:17" s="225" customFormat="1" ht="24.75" customHeight="1">
      <c r="A1" s="454" t="s">
        <v>170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17" s="225" customFormat="1" ht="24.75" customHeight="1">
      <c r="A2" s="454" t="s">
        <v>143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</row>
    <row r="3" spans="1:17" s="225" customFormat="1" ht="24.75" customHeight="1">
      <c r="A3" s="454" t="s">
        <v>161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</row>
    <row r="4" spans="1:17" s="92" customFormat="1" ht="14.65" customHeight="1">
      <c r="A4" s="96"/>
      <c r="B4" s="112"/>
      <c r="C4" s="30"/>
      <c r="D4" s="30"/>
      <c r="E4" s="112"/>
      <c r="F4" s="112"/>
      <c r="G4" s="96"/>
      <c r="H4" s="96"/>
      <c r="I4" s="96"/>
    </row>
    <row r="5" spans="1:17">
      <c r="A5" s="22" t="s">
        <v>101</v>
      </c>
      <c r="B5" s="232"/>
      <c r="C5" s="232"/>
      <c r="D5" s="232"/>
      <c r="E5" s="232"/>
      <c r="F5" s="232"/>
      <c r="G5" s="232"/>
      <c r="H5" s="232"/>
      <c r="I5" s="232"/>
    </row>
    <row r="6" spans="1:17">
      <c r="A6" s="22" t="s">
        <v>55</v>
      </c>
      <c r="B6" s="232"/>
      <c r="C6" s="233"/>
      <c r="D6" s="233"/>
      <c r="E6" s="233"/>
      <c r="F6" s="233"/>
      <c r="G6" s="233"/>
      <c r="H6" s="233"/>
      <c r="I6" s="233"/>
    </row>
    <row r="7" spans="1:17" s="198" customFormat="1" ht="16.5" thickBot="1">
      <c r="A7" s="14"/>
      <c r="B7" s="14"/>
      <c r="C7" s="31" t="s">
        <v>7</v>
      </c>
      <c r="D7" s="31"/>
      <c r="E7" s="31"/>
      <c r="F7" s="31"/>
      <c r="G7" s="31"/>
      <c r="H7" s="31"/>
      <c r="I7" s="31"/>
      <c r="K7" s="31" t="s">
        <v>8</v>
      </c>
      <c r="L7" s="31"/>
      <c r="M7" s="31"/>
      <c r="N7" s="31"/>
      <c r="O7" s="31"/>
      <c r="P7" s="31"/>
      <c r="Q7" s="31"/>
    </row>
    <row r="8" spans="1:17" s="26" customFormat="1" ht="15.75">
      <c r="A8" s="113"/>
      <c r="B8" s="113"/>
      <c r="C8" s="26" t="s">
        <v>145</v>
      </c>
      <c r="E8" s="26" t="s">
        <v>146</v>
      </c>
      <c r="G8" s="26" t="s">
        <v>147</v>
      </c>
      <c r="I8" s="26" t="s">
        <v>148</v>
      </c>
      <c r="K8" s="26" t="s">
        <v>145</v>
      </c>
      <c r="M8" s="26" t="s">
        <v>146</v>
      </c>
      <c r="O8" s="26" t="s">
        <v>147</v>
      </c>
      <c r="Q8" s="26" t="s">
        <v>148</v>
      </c>
    </row>
    <row r="9" spans="1:17" s="26" customFormat="1" ht="13.15" customHeight="1">
      <c r="A9" s="113"/>
      <c r="B9" s="113"/>
      <c r="C9" s="13" t="s">
        <v>149</v>
      </c>
      <c r="D9" s="13"/>
      <c r="E9" s="26" t="s">
        <v>150</v>
      </c>
      <c r="G9" s="13" t="s">
        <v>149</v>
      </c>
      <c r="H9" s="13"/>
      <c r="I9" s="13" t="s">
        <v>149</v>
      </c>
      <c r="K9" s="13" t="s">
        <v>149</v>
      </c>
      <c r="M9" s="26" t="s">
        <v>150</v>
      </c>
      <c r="O9" s="13" t="s">
        <v>149</v>
      </c>
      <c r="Q9" s="13" t="s">
        <v>149</v>
      </c>
    </row>
    <row r="10" spans="1:17" s="26" customFormat="1" ht="15.75">
      <c r="A10" s="11" t="s">
        <v>171</v>
      </c>
      <c r="B10" s="35"/>
      <c r="C10" s="13"/>
      <c r="D10" s="13"/>
      <c r="E10" s="13"/>
      <c r="F10" s="13"/>
      <c r="G10" s="13"/>
      <c r="H10" s="13"/>
      <c r="I10" s="13"/>
    </row>
    <row r="11" spans="1:17" s="198" customFormat="1" ht="5.0999999999999996" customHeight="1">
      <c r="A11" s="14"/>
      <c r="B11" s="14"/>
      <c r="C11" s="1"/>
      <c r="D11" s="1"/>
      <c r="E11" s="1"/>
      <c r="F11" s="1"/>
      <c r="G11" s="1"/>
      <c r="H11" s="1"/>
      <c r="I11" s="1"/>
    </row>
    <row r="12" spans="1:17" s="198" customFormat="1" ht="15">
      <c r="A12" s="14"/>
      <c r="B12" s="14" t="s">
        <v>172</v>
      </c>
      <c r="C12" s="25">
        <v>1866</v>
      </c>
      <c r="D12" s="3"/>
      <c r="E12" s="25">
        <v>1864</v>
      </c>
      <c r="F12" s="3"/>
      <c r="G12" s="25">
        <v>1865</v>
      </c>
      <c r="H12" s="3"/>
      <c r="I12" s="25">
        <v>1639</v>
      </c>
      <c r="K12" s="25">
        <v>1861</v>
      </c>
      <c r="M12" s="25">
        <v>2012</v>
      </c>
      <c r="O12" s="25">
        <v>2078</v>
      </c>
      <c r="Q12" s="119">
        <v>2165</v>
      </c>
    </row>
    <row r="13" spans="1:17" s="198" customFormat="1" ht="15">
      <c r="A13" s="14"/>
      <c r="B13" s="14" t="s">
        <v>173</v>
      </c>
      <c r="C13" s="20">
        <v>479</v>
      </c>
      <c r="D13" s="40"/>
      <c r="E13" s="20">
        <v>457</v>
      </c>
      <c r="F13" s="9"/>
      <c r="G13" s="20">
        <v>459</v>
      </c>
      <c r="H13" s="40"/>
      <c r="I13" s="20">
        <v>381</v>
      </c>
      <c r="K13" s="20">
        <v>426</v>
      </c>
      <c r="M13" s="20">
        <v>435</v>
      </c>
      <c r="O13" s="20">
        <v>444</v>
      </c>
      <c r="Q13" s="20">
        <v>486</v>
      </c>
    </row>
    <row r="14" spans="1:17" s="198" customFormat="1" ht="15">
      <c r="A14" s="14"/>
      <c r="B14" s="14" t="s">
        <v>174</v>
      </c>
      <c r="C14" s="1">
        <f>SUM(C12:C13)</f>
        <v>2345</v>
      </c>
      <c r="D14" s="1"/>
      <c r="E14" s="1">
        <f>SUM(E12:E13)</f>
        <v>2321</v>
      </c>
      <c r="F14" s="1"/>
      <c r="G14" s="1">
        <f>SUM(G12:G13)</f>
        <v>2324</v>
      </c>
      <c r="H14" s="1"/>
      <c r="I14" s="1">
        <f>SUM(I12:I13)</f>
        <v>2020</v>
      </c>
      <c r="K14" s="1">
        <f>SUM(K12:K13)</f>
        <v>2287</v>
      </c>
      <c r="M14" s="1">
        <f>SUM(M12:M13)</f>
        <v>2447</v>
      </c>
      <c r="O14" s="1">
        <f>SUM(O12:O13)</f>
        <v>2522</v>
      </c>
      <c r="Q14" s="1">
        <f>SUM(Q12:Q13)</f>
        <v>2651</v>
      </c>
    </row>
    <row r="15" spans="1:17" s="198" customFormat="1" ht="15">
      <c r="A15" s="11"/>
      <c r="B15" s="11" t="s">
        <v>175</v>
      </c>
      <c r="C15" s="20">
        <v>956</v>
      </c>
      <c r="D15" s="40"/>
      <c r="E15" s="20">
        <v>980</v>
      </c>
      <c r="F15" s="9"/>
      <c r="G15" s="20">
        <v>1127</v>
      </c>
      <c r="H15" s="40"/>
      <c r="I15" s="20">
        <v>975</v>
      </c>
      <c r="K15" s="20">
        <v>1096</v>
      </c>
      <c r="M15" s="20">
        <v>1204</v>
      </c>
      <c r="O15" s="20">
        <v>1418</v>
      </c>
      <c r="Q15" s="105">
        <v>1266</v>
      </c>
    </row>
    <row r="16" spans="1:17" s="198" customFormat="1" ht="15">
      <c r="A16" s="11"/>
      <c r="B16" s="11" t="s">
        <v>192</v>
      </c>
      <c r="C16" s="60">
        <f>SUM(C14:C15)</f>
        <v>3301</v>
      </c>
      <c r="D16" s="1"/>
      <c r="E16" s="60">
        <f>SUM(E14:E15)</f>
        <v>3301</v>
      </c>
      <c r="F16" s="1"/>
      <c r="G16" s="60">
        <f>SUM(G14:G15)</f>
        <v>3451</v>
      </c>
      <c r="H16" s="1"/>
      <c r="I16" s="60">
        <f>SUM(I14:I15)</f>
        <v>2995</v>
      </c>
      <c r="K16" s="60">
        <f>SUM(K14:K15)</f>
        <v>3383</v>
      </c>
      <c r="M16" s="60">
        <f>SUM(M14:M15)</f>
        <v>3651</v>
      </c>
      <c r="O16" s="60">
        <f>SUM(O14:O15)</f>
        <v>3940</v>
      </c>
      <c r="Q16" s="60">
        <f>SUM(Q14:Q15)</f>
        <v>3917</v>
      </c>
    </row>
    <row r="17" spans="1:17" s="198" customFormat="1" ht="15">
      <c r="A17" s="11"/>
      <c r="B17" s="11" t="s">
        <v>177</v>
      </c>
      <c r="C17" s="1">
        <v>1817</v>
      </c>
      <c r="E17" s="1">
        <v>1817</v>
      </c>
      <c r="G17" s="1">
        <v>1710</v>
      </c>
      <c r="I17" s="1">
        <v>2010</v>
      </c>
      <c r="K17" s="1">
        <v>2317</v>
      </c>
      <c r="M17" s="1">
        <v>2510</v>
      </c>
      <c r="O17" s="1">
        <v>2596</v>
      </c>
      <c r="Q17" s="105">
        <v>2894</v>
      </c>
    </row>
    <row r="18" spans="1:17" s="198" customFormat="1" ht="15">
      <c r="A18" s="11"/>
      <c r="B18" s="11" t="s">
        <v>178</v>
      </c>
      <c r="C18" s="20">
        <v>855</v>
      </c>
      <c r="D18" s="1"/>
      <c r="E18" s="20">
        <v>873</v>
      </c>
      <c r="F18" s="10"/>
      <c r="G18" s="20">
        <v>810</v>
      </c>
      <c r="H18" s="1"/>
      <c r="I18" s="20">
        <v>544</v>
      </c>
      <c r="K18" s="20">
        <v>616</v>
      </c>
      <c r="M18" s="1">
        <v>658</v>
      </c>
      <c r="O18" s="1">
        <v>653</v>
      </c>
      <c r="Q18" s="105">
        <v>705</v>
      </c>
    </row>
    <row r="19" spans="1:17" s="198" customFormat="1" ht="30">
      <c r="A19" s="11"/>
      <c r="B19" s="385" t="s">
        <v>193</v>
      </c>
      <c r="C19" s="60">
        <f>SUM(C17:C18)</f>
        <v>2672</v>
      </c>
      <c r="D19" s="1"/>
      <c r="E19" s="60">
        <f>SUM(E17:E18)</f>
        <v>2690</v>
      </c>
      <c r="F19" s="10"/>
      <c r="G19" s="60">
        <f>SUM(G17:G18)</f>
        <v>2520</v>
      </c>
      <c r="H19" s="1"/>
      <c r="I19" s="60">
        <f>SUM(I17:I18)</f>
        <v>2554</v>
      </c>
      <c r="K19" s="60">
        <f>SUM(K17:K18)</f>
        <v>2933</v>
      </c>
      <c r="M19" s="60">
        <f>SUM(M17:M18)</f>
        <v>3168</v>
      </c>
      <c r="O19" s="60">
        <f>SUM(O17:O18)</f>
        <v>3249</v>
      </c>
      <c r="Q19" s="60">
        <f>SUM(Q17:Q18)</f>
        <v>3599</v>
      </c>
    </row>
    <row r="20" spans="1:17" s="198" customFormat="1" ht="18">
      <c r="A20" s="14"/>
      <c r="B20" s="11" t="s">
        <v>194</v>
      </c>
      <c r="C20" s="20">
        <v>1076</v>
      </c>
      <c r="D20" s="40"/>
      <c r="E20" s="20">
        <v>1165</v>
      </c>
      <c r="F20" s="9"/>
      <c r="G20" s="20">
        <v>1075</v>
      </c>
      <c r="H20" s="40"/>
      <c r="I20" s="20">
        <v>863</v>
      </c>
      <c r="K20" s="20">
        <v>1088</v>
      </c>
      <c r="M20" s="20">
        <v>1206</v>
      </c>
      <c r="O20" s="20">
        <v>1162</v>
      </c>
      <c r="Q20" s="20">
        <v>1184</v>
      </c>
    </row>
    <row r="21" spans="1:17" s="198" customFormat="1" ht="15">
      <c r="A21" s="11"/>
      <c r="B21" s="11" t="s">
        <v>181</v>
      </c>
      <c r="C21" s="1">
        <f>C16+C19+C20</f>
        <v>7049</v>
      </c>
      <c r="D21" s="1"/>
      <c r="E21" s="1">
        <f>E16+E19+E20</f>
        <v>7156</v>
      </c>
      <c r="F21" s="1"/>
      <c r="G21" s="1">
        <f>G16+G19+G20</f>
        <v>7046</v>
      </c>
      <c r="H21" s="1"/>
      <c r="I21" s="1">
        <f>I16+I19+I20</f>
        <v>6412</v>
      </c>
      <c r="K21" s="1">
        <f>K16+K19+K20</f>
        <v>7404</v>
      </c>
      <c r="M21" s="1">
        <f>M16+M19+M20</f>
        <v>8025</v>
      </c>
      <c r="O21" s="1">
        <f>O16+O19+O20</f>
        <v>8351</v>
      </c>
      <c r="Q21" s="1">
        <f>Q16+Q19+Q20</f>
        <v>8700</v>
      </c>
    </row>
    <row r="22" spans="1:17" s="198" customFormat="1" ht="5.0999999999999996" customHeight="1">
      <c r="A22" s="14"/>
      <c r="B22" s="14"/>
      <c r="C22" s="1"/>
      <c r="D22" s="1"/>
      <c r="E22" s="1"/>
      <c r="F22" s="1"/>
      <c r="G22" s="1"/>
      <c r="H22" s="1"/>
      <c r="I22" s="1"/>
      <c r="K22" s="1"/>
      <c r="M22" s="1"/>
      <c r="O22" s="1"/>
    </row>
    <row r="23" spans="1:17" s="198" customFormat="1" ht="15">
      <c r="A23" s="11" t="s">
        <v>182</v>
      </c>
      <c r="B23" s="11"/>
      <c r="C23" s="1"/>
      <c r="D23" s="17"/>
      <c r="E23" s="1"/>
      <c r="F23" s="1"/>
      <c r="G23" s="1"/>
      <c r="H23" s="17"/>
      <c r="I23" s="1"/>
      <c r="K23" s="1"/>
      <c r="M23" s="1"/>
      <c r="O23" s="1"/>
    </row>
    <row r="24" spans="1:17" s="198" customFormat="1" ht="5.0999999999999996" customHeight="1">
      <c r="A24" s="14"/>
      <c r="B24" s="14"/>
      <c r="C24" s="1"/>
      <c r="D24" s="1"/>
      <c r="E24" s="1"/>
      <c r="F24" s="1"/>
      <c r="G24" s="1"/>
      <c r="H24" s="1"/>
      <c r="I24" s="1"/>
      <c r="K24" s="1"/>
      <c r="M24" s="1"/>
      <c r="O24" s="1"/>
    </row>
    <row r="25" spans="1:17" s="198" customFormat="1" ht="15">
      <c r="A25" s="11"/>
      <c r="B25" s="11" t="s">
        <v>183</v>
      </c>
      <c r="C25" s="1">
        <v>695</v>
      </c>
      <c r="D25" s="1"/>
      <c r="E25" s="1">
        <v>698</v>
      </c>
      <c r="F25" s="10"/>
      <c r="G25" s="1">
        <v>739</v>
      </c>
      <c r="H25" s="1"/>
      <c r="I25" s="1">
        <v>866</v>
      </c>
      <c r="K25" s="1">
        <v>833</v>
      </c>
      <c r="M25" s="1">
        <v>799</v>
      </c>
      <c r="O25" s="1">
        <v>860</v>
      </c>
      <c r="Q25" s="1">
        <v>833</v>
      </c>
    </row>
    <row r="26" spans="1:17" s="198" customFormat="1" ht="15">
      <c r="A26" s="11"/>
      <c r="B26" s="11" t="s">
        <v>177</v>
      </c>
      <c r="C26" s="1">
        <v>464</v>
      </c>
      <c r="D26" s="1"/>
      <c r="E26" s="1">
        <v>473</v>
      </c>
      <c r="F26" s="10"/>
      <c r="G26" s="1">
        <v>439</v>
      </c>
      <c r="H26" s="1"/>
      <c r="I26" s="1">
        <v>539</v>
      </c>
      <c r="K26" s="1">
        <v>653</v>
      </c>
      <c r="M26" s="1">
        <v>737</v>
      </c>
      <c r="O26" s="1">
        <v>775</v>
      </c>
      <c r="Q26" s="1">
        <v>865</v>
      </c>
    </row>
    <row r="27" spans="1:17" s="198" customFormat="1" ht="15">
      <c r="A27" s="11"/>
      <c r="B27" s="11" t="s">
        <v>178</v>
      </c>
      <c r="C27" s="1">
        <v>516</v>
      </c>
      <c r="D27" s="1"/>
      <c r="E27" s="1">
        <v>541</v>
      </c>
      <c r="F27" s="10"/>
      <c r="G27" s="1">
        <v>499</v>
      </c>
      <c r="H27" s="1"/>
      <c r="I27" s="1">
        <v>374</v>
      </c>
      <c r="K27" s="1">
        <v>371</v>
      </c>
      <c r="M27" s="1">
        <v>408</v>
      </c>
      <c r="O27" s="1">
        <v>383</v>
      </c>
      <c r="Q27" s="1">
        <v>420</v>
      </c>
    </row>
    <row r="28" spans="1:17" s="198" customFormat="1" ht="15">
      <c r="A28" s="14"/>
      <c r="B28" s="14" t="s">
        <v>184</v>
      </c>
      <c r="C28" s="20">
        <v>66</v>
      </c>
      <c r="D28" s="40"/>
      <c r="E28" s="20">
        <v>70</v>
      </c>
      <c r="F28" s="9"/>
      <c r="G28" s="20">
        <v>61</v>
      </c>
      <c r="H28" s="40"/>
      <c r="I28" s="20">
        <v>73</v>
      </c>
      <c r="K28" s="20">
        <v>75</v>
      </c>
      <c r="M28" s="20">
        <v>65</v>
      </c>
      <c r="O28" s="20">
        <v>56</v>
      </c>
      <c r="Q28" s="20">
        <v>49</v>
      </c>
    </row>
    <row r="29" spans="1:17" s="198" customFormat="1" ht="15">
      <c r="A29" s="33"/>
      <c r="B29" s="11" t="s">
        <v>185</v>
      </c>
      <c r="C29" s="1">
        <f>SUM(C25:C28)</f>
        <v>1741</v>
      </c>
      <c r="D29" s="1"/>
      <c r="E29" s="1">
        <f>SUM(E25:E28)</f>
        <v>1782</v>
      </c>
      <c r="F29" s="1"/>
      <c r="G29" s="1">
        <f>SUM(G25:G28)</f>
        <v>1738</v>
      </c>
      <c r="H29" s="1"/>
      <c r="I29" s="1">
        <f>SUM(I25:I28)</f>
        <v>1852</v>
      </c>
      <c r="K29" s="1">
        <f>SUM(K25:K28)</f>
        <v>1932</v>
      </c>
      <c r="M29" s="1">
        <f>SUM(M25:M28)</f>
        <v>2009</v>
      </c>
      <c r="O29" s="1">
        <f>SUM(O25:O28)</f>
        <v>2074</v>
      </c>
      <c r="Q29" s="1">
        <f>SUM(Q25:Q28)</f>
        <v>2167</v>
      </c>
    </row>
    <row r="30" spans="1:17" s="198" customFormat="1" ht="5.0999999999999996" customHeight="1">
      <c r="A30" s="14"/>
      <c r="B30" s="14"/>
      <c r="C30" s="1"/>
      <c r="D30" s="1"/>
      <c r="E30" s="1"/>
      <c r="F30" s="1"/>
      <c r="G30" s="1"/>
      <c r="H30" s="1"/>
      <c r="I30" s="1"/>
      <c r="K30" s="1"/>
      <c r="M30" s="1"/>
      <c r="O30" s="1"/>
    </row>
    <row r="31" spans="1:17" s="198" customFormat="1" ht="15">
      <c r="A31" s="14" t="s">
        <v>186</v>
      </c>
      <c r="B31" s="14"/>
      <c r="C31" s="20">
        <v>155</v>
      </c>
      <c r="D31" s="40"/>
      <c r="E31" s="20">
        <v>146</v>
      </c>
      <c r="F31" s="9"/>
      <c r="G31" s="20">
        <v>140</v>
      </c>
      <c r="H31" s="40"/>
      <c r="I31" s="20">
        <v>296</v>
      </c>
      <c r="K31" s="20">
        <v>311</v>
      </c>
      <c r="M31" s="20">
        <v>334</v>
      </c>
      <c r="O31" s="20">
        <v>363</v>
      </c>
      <c r="Q31" s="20">
        <v>408</v>
      </c>
    </row>
    <row r="32" spans="1:17" s="198" customFormat="1" ht="5.0999999999999996" customHeight="1">
      <c r="A32" s="14"/>
      <c r="B32" s="14"/>
      <c r="C32" s="1"/>
      <c r="D32" s="1"/>
      <c r="E32" s="1"/>
      <c r="F32" s="1"/>
      <c r="G32" s="1"/>
      <c r="H32" s="1"/>
      <c r="I32" s="1"/>
      <c r="K32" s="1"/>
      <c r="M32" s="1"/>
      <c r="O32" s="1"/>
    </row>
    <row r="33" spans="1:17" s="198" customFormat="1" ht="15">
      <c r="A33" s="14" t="s">
        <v>187</v>
      </c>
      <c r="B33" s="11"/>
      <c r="C33" s="4">
        <f>C21+C29+C31</f>
        <v>8945</v>
      </c>
      <c r="D33" s="4"/>
      <c r="E33" s="4">
        <f>E21+E29+E31</f>
        <v>9084</v>
      </c>
      <c r="F33" s="4"/>
      <c r="G33" s="4">
        <f>G21+G29+G31</f>
        <v>8924</v>
      </c>
      <c r="H33" s="4"/>
      <c r="I33" s="4">
        <f>I21+I29+I31</f>
        <v>8560</v>
      </c>
      <c r="K33" s="4">
        <f>K21+K29+K31</f>
        <v>9647</v>
      </c>
      <c r="M33" s="4">
        <f>M21+M29+M31</f>
        <v>10368</v>
      </c>
      <c r="O33" s="4">
        <f>O21+O29+O31</f>
        <v>10788</v>
      </c>
      <c r="Q33" s="4">
        <f>Q21+Q29+Q31</f>
        <v>11275</v>
      </c>
    </row>
    <row r="34" spans="1:17" s="198" customFormat="1" ht="15" customHeight="1">
      <c r="A34" s="14"/>
      <c r="B34" s="11"/>
      <c r="C34" s="1"/>
      <c r="D34" s="1"/>
      <c r="E34" s="1"/>
      <c r="F34" s="1"/>
      <c r="G34" s="1"/>
      <c r="H34" s="1"/>
      <c r="I34" s="1"/>
      <c r="K34" s="1"/>
      <c r="M34" s="1"/>
      <c r="O34" s="1"/>
    </row>
    <row r="35" spans="1:17" s="198" customFormat="1" ht="15">
      <c r="A35" s="14" t="s">
        <v>112</v>
      </c>
      <c r="B35" s="11"/>
      <c r="C35" s="4"/>
      <c r="D35" s="4"/>
      <c r="E35" s="4"/>
      <c r="F35" s="4"/>
      <c r="G35" s="4"/>
      <c r="H35" s="4"/>
      <c r="I35" s="4"/>
      <c r="K35" s="4"/>
      <c r="M35" s="4"/>
      <c r="O35" s="4"/>
    </row>
    <row r="36" spans="1:17" s="5" customFormat="1" ht="15">
      <c r="A36" s="115"/>
      <c r="B36" s="11" t="s">
        <v>113</v>
      </c>
      <c r="C36" s="1">
        <v>3372</v>
      </c>
      <c r="D36" s="4"/>
      <c r="E36" s="1">
        <v>3405</v>
      </c>
      <c r="F36" s="10"/>
      <c r="G36" s="1">
        <v>3520</v>
      </c>
      <c r="H36" s="4"/>
      <c r="I36" s="1">
        <v>3467</v>
      </c>
      <c r="K36" s="1">
        <v>3742</v>
      </c>
      <c r="M36" s="1">
        <v>3922</v>
      </c>
      <c r="O36" s="1">
        <v>4352</v>
      </c>
      <c r="Q36" s="5">
        <v>4201</v>
      </c>
    </row>
    <row r="37" spans="1:17" s="5" customFormat="1" ht="15">
      <c r="A37" s="115"/>
      <c r="B37" s="11" t="s">
        <v>114</v>
      </c>
      <c r="C37" s="1">
        <v>1232</v>
      </c>
      <c r="D37" s="4"/>
      <c r="E37" s="1">
        <v>1267</v>
      </c>
      <c r="F37" s="10"/>
      <c r="G37" s="1">
        <v>1212</v>
      </c>
      <c r="H37" s="4"/>
      <c r="I37" s="1">
        <v>1121</v>
      </c>
      <c r="K37" s="1">
        <v>1304</v>
      </c>
      <c r="M37" s="1">
        <v>1449</v>
      </c>
      <c r="O37" s="1">
        <v>1460</v>
      </c>
      <c r="Q37" s="5">
        <v>1531</v>
      </c>
    </row>
    <row r="38" spans="1:17" s="5" customFormat="1" ht="15">
      <c r="A38" s="115"/>
      <c r="B38" s="115" t="s">
        <v>115</v>
      </c>
      <c r="C38" s="1">
        <v>513</v>
      </c>
      <c r="D38" s="4"/>
      <c r="E38" s="1">
        <v>505</v>
      </c>
      <c r="F38" s="10"/>
      <c r="G38" s="1">
        <v>538</v>
      </c>
      <c r="H38" s="4"/>
      <c r="I38" s="1">
        <v>489</v>
      </c>
      <c r="K38" s="1">
        <v>504</v>
      </c>
      <c r="M38" s="1">
        <v>542</v>
      </c>
      <c r="O38" s="1">
        <v>650</v>
      </c>
      <c r="Q38" s="5">
        <v>600</v>
      </c>
    </row>
    <row r="39" spans="1:17" s="5" customFormat="1" ht="15">
      <c r="A39" s="115"/>
      <c r="B39" s="115" t="s">
        <v>116</v>
      </c>
      <c r="C39" s="1">
        <v>462</v>
      </c>
      <c r="D39" s="4"/>
      <c r="E39" s="1">
        <v>469</v>
      </c>
      <c r="F39" s="10"/>
      <c r="G39" s="1">
        <v>478</v>
      </c>
      <c r="H39" s="4"/>
      <c r="I39" s="1">
        <v>485</v>
      </c>
      <c r="K39" s="1">
        <v>477</v>
      </c>
      <c r="M39" s="1">
        <v>482</v>
      </c>
      <c r="O39" s="1">
        <v>490</v>
      </c>
      <c r="Q39" s="5">
        <v>497</v>
      </c>
    </row>
    <row r="40" spans="1:17" s="5" customFormat="1" ht="15">
      <c r="A40" s="115"/>
      <c r="B40" s="115" t="s">
        <v>117</v>
      </c>
      <c r="C40" s="1">
        <v>743</v>
      </c>
      <c r="D40" s="4"/>
      <c r="E40" s="1">
        <v>754</v>
      </c>
      <c r="F40" s="10"/>
      <c r="G40" s="1">
        <v>744</v>
      </c>
      <c r="H40" s="4"/>
      <c r="I40" s="1">
        <v>423</v>
      </c>
      <c r="K40" s="1">
        <v>496</v>
      </c>
      <c r="M40" s="1">
        <v>529</v>
      </c>
      <c r="O40" s="1">
        <v>647</v>
      </c>
      <c r="Q40" s="5">
        <v>789</v>
      </c>
    </row>
    <row r="41" spans="1:17" s="5" customFormat="1" ht="15">
      <c r="A41" s="115"/>
      <c r="B41" s="115" t="s">
        <v>118</v>
      </c>
      <c r="C41" s="1">
        <v>517</v>
      </c>
      <c r="D41" s="4"/>
      <c r="E41" s="1">
        <v>514</v>
      </c>
      <c r="F41" s="10"/>
      <c r="G41" s="1">
        <v>429</v>
      </c>
      <c r="H41" s="4"/>
      <c r="I41" s="1">
        <v>414</v>
      </c>
      <c r="K41" s="1">
        <v>551</v>
      </c>
      <c r="M41" s="1">
        <v>542</v>
      </c>
      <c r="O41" s="1">
        <v>549</v>
      </c>
      <c r="Q41" s="5">
        <v>586</v>
      </c>
    </row>
    <row r="42" spans="1:17" s="5" customFormat="1" ht="15">
      <c r="A42" s="115"/>
      <c r="B42" s="115" t="s">
        <v>152</v>
      </c>
      <c r="C42" s="386">
        <v>0</v>
      </c>
      <c r="D42" s="4"/>
      <c r="E42" s="386">
        <v>0</v>
      </c>
      <c r="F42" s="387"/>
      <c r="G42" s="386">
        <v>0</v>
      </c>
      <c r="H42" s="4"/>
      <c r="I42" s="386">
        <v>0</v>
      </c>
      <c r="K42" s="386">
        <v>0</v>
      </c>
      <c r="M42" s="386">
        <v>0</v>
      </c>
      <c r="O42" s="1">
        <v>10</v>
      </c>
      <c r="Q42" s="5">
        <v>106</v>
      </c>
    </row>
    <row r="43" spans="1:17" s="5" customFormat="1" ht="15">
      <c r="A43" s="115"/>
      <c r="B43" s="115" t="s">
        <v>188</v>
      </c>
      <c r="C43" s="256">
        <v>0</v>
      </c>
      <c r="D43" s="4"/>
      <c r="E43" s="4">
        <v>66</v>
      </c>
      <c r="F43" s="10"/>
      <c r="G43" s="256">
        <v>0</v>
      </c>
      <c r="H43" s="4"/>
      <c r="I43" s="256">
        <v>0</v>
      </c>
      <c r="K43" s="256">
        <v>0</v>
      </c>
      <c r="M43" s="256">
        <v>0</v>
      </c>
      <c r="O43" s="256">
        <v>0</v>
      </c>
      <c r="Q43" s="256">
        <v>0</v>
      </c>
    </row>
    <row r="44" spans="1:17" s="156" customFormat="1" ht="15">
      <c r="A44" s="384"/>
      <c r="B44" s="384" t="s">
        <v>189</v>
      </c>
      <c r="C44" s="137">
        <v>469</v>
      </c>
      <c r="D44" s="135"/>
      <c r="E44" s="1">
        <v>500</v>
      </c>
      <c r="F44" s="135"/>
      <c r="G44" s="1">
        <v>500</v>
      </c>
      <c r="H44" s="135"/>
      <c r="I44" s="1">
        <v>487</v>
      </c>
      <c r="K44" s="1">
        <v>461</v>
      </c>
      <c r="M44" s="1">
        <v>486</v>
      </c>
      <c r="O44" s="1">
        <v>509</v>
      </c>
      <c r="Q44" s="156">
        <v>540</v>
      </c>
    </row>
    <row r="45" spans="1:17" s="198" customFormat="1" ht="15">
      <c r="A45" s="11"/>
      <c r="B45" s="14" t="s">
        <v>121</v>
      </c>
      <c r="C45" s="20">
        <v>1352</v>
      </c>
      <c r="D45" s="39"/>
      <c r="E45" s="20">
        <v>1368</v>
      </c>
      <c r="F45" s="39"/>
      <c r="G45" s="20">
        <v>1366</v>
      </c>
      <c r="H45" s="39"/>
      <c r="I45" s="20">
        <v>1336</v>
      </c>
      <c r="K45" s="20">
        <v>1402</v>
      </c>
      <c r="M45" s="20">
        <v>1516</v>
      </c>
      <c r="O45" s="20">
        <v>1658</v>
      </c>
      <c r="Q45" s="20">
        <v>1688</v>
      </c>
    </row>
    <row r="46" spans="1:17" s="198" customFormat="1" ht="15">
      <c r="A46" s="14"/>
      <c r="B46" s="14"/>
      <c r="C46" s="1">
        <f>SUM(C36:C45)</f>
        <v>8660</v>
      </c>
      <c r="D46" s="1"/>
      <c r="E46" s="1">
        <f>SUM(E36:E45)</f>
        <v>8848</v>
      </c>
      <c r="F46" s="1"/>
      <c r="G46" s="1">
        <f>SUM(G36:G45)</f>
        <v>8787</v>
      </c>
      <c r="H46" s="1"/>
      <c r="I46" s="1">
        <f>SUM(I36:I45)</f>
        <v>8222</v>
      </c>
      <c r="K46" s="1">
        <f>SUM(K36:K45)</f>
        <v>8937</v>
      </c>
      <c r="M46" s="1">
        <f>SUM(M36:M45)</f>
        <v>9468</v>
      </c>
      <c r="O46" s="1">
        <f>SUM(O36:O45)</f>
        <v>10325</v>
      </c>
      <c r="Q46" s="1">
        <f>SUM(Q36:Q45)</f>
        <v>10538</v>
      </c>
    </row>
    <row r="47" spans="1:17" s="374" customFormat="1" ht="15" customHeight="1">
      <c r="A47" s="331"/>
      <c r="B47" s="116"/>
      <c r="C47" s="44"/>
      <c r="D47" s="44"/>
      <c r="E47" s="44"/>
      <c r="F47" s="44"/>
      <c r="G47" s="44"/>
      <c r="H47" s="44"/>
      <c r="I47" s="44"/>
      <c r="K47" s="44"/>
      <c r="M47" s="44"/>
      <c r="O47" s="44"/>
    </row>
    <row r="48" spans="1:17" s="198" customFormat="1" ht="15.75" thickBot="1">
      <c r="A48" s="11" t="s">
        <v>190</v>
      </c>
      <c r="B48" s="11"/>
      <c r="C48" s="27">
        <f>C33-C46</f>
        <v>285</v>
      </c>
      <c r="D48" s="4"/>
      <c r="E48" s="27">
        <f>E33-E46</f>
        <v>236</v>
      </c>
      <c r="F48" s="4"/>
      <c r="G48" s="27">
        <f>G33-G46</f>
        <v>137</v>
      </c>
      <c r="H48" s="4"/>
      <c r="I48" s="27">
        <f>I33-I46</f>
        <v>338</v>
      </c>
      <c r="K48" s="27">
        <f>K33-K46</f>
        <v>710</v>
      </c>
      <c r="M48" s="27">
        <f>M33-M46</f>
        <v>900</v>
      </c>
      <c r="O48" s="27">
        <f>O33-O46</f>
        <v>463</v>
      </c>
      <c r="Q48" s="27">
        <f>Q33-Q46</f>
        <v>737</v>
      </c>
    </row>
    <row r="49" spans="1:17" s="198" customFormat="1" ht="15.75" thickTop="1">
      <c r="A49" s="11"/>
      <c r="B49" s="14"/>
      <c r="C49" s="1"/>
      <c r="D49" s="1"/>
      <c r="E49" s="1"/>
      <c r="F49" s="1"/>
      <c r="G49" s="1"/>
      <c r="H49" s="1"/>
      <c r="I49" s="1"/>
      <c r="K49" s="1"/>
    </row>
    <row r="50" spans="1:17" s="198" customFormat="1" ht="15">
      <c r="A50" s="11"/>
      <c r="B50" s="11"/>
      <c r="C50" s="1"/>
      <c r="D50" s="1"/>
      <c r="E50" s="1"/>
      <c r="F50" s="1"/>
      <c r="G50" s="1"/>
      <c r="H50" s="1"/>
      <c r="I50" s="1"/>
      <c r="K50" s="1"/>
    </row>
    <row r="51" spans="1:17" s="198" customFormat="1" ht="15">
      <c r="A51" s="11"/>
      <c r="B51" s="11"/>
      <c r="C51" s="4"/>
      <c r="D51" s="4"/>
      <c r="E51" s="4"/>
      <c r="F51" s="4"/>
      <c r="G51" s="4"/>
      <c r="H51" s="4"/>
      <c r="I51" s="4"/>
      <c r="K51" s="4"/>
    </row>
    <row r="52" spans="1:17" s="198" customFormat="1" ht="15">
      <c r="A52" s="35" t="s">
        <v>134</v>
      </c>
      <c r="B52" s="117"/>
      <c r="C52" s="39"/>
      <c r="D52" s="39"/>
      <c r="E52" s="39"/>
      <c r="F52" s="39"/>
      <c r="G52" s="39"/>
      <c r="H52" s="39"/>
      <c r="I52" s="39"/>
      <c r="K52" s="39"/>
    </row>
    <row r="53" spans="1:17" s="198" customFormat="1" ht="15">
      <c r="A53" s="35"/>
      <c r="B53" s="117"/>
      <c r="C53" s="40"/>
      <c r="D53" s="40"/>
      <c r="E53" s="40"/>
      <c r="F53" s="40"/>
      <c r="G53" s="40"/>
      <c r="H53" s="40"/>
      <c r="I53" s="40"/>
      <c r="K53" s="40"/>
    </row>
    <row r="54" spans="1:17" s="145" customFormat="1" ht="19.5" customHeight="1">
      <c r="A54" s="77" t="s">
        <v>135</v>
      </c>
      <c r="B54" s="111"/>
      <c r="C54" s="158">
        <f>C48/C33</f>
        <v>3.1861375069871439E-2</v>
      </c>
      <c r="D54" s="158"/>
      <c r="E54" s="158">
        <f>E48/E33</f>
        <v>2.5979744605900485E-2</v>
      </c>
      <c r="F54" s="158"/>
      <c r="G54" s="158">
        <f>G48/G33</f>
        <v>1.5351860152398028E-2</v>
      </c>
      <c r="H54" s="158"/>
      <c r="I54" s="158">
        <f>I48/I33</f>
        <v>3.9485981308411217E-2</v>
      </c>
      <c r="K54" s="158">
        <f>K48/K33</f>
        <v>7.3598009743961856E-2</v>
      </c>
      <c r="M54" s="158">
        <f>M48/M33</f>
        <v>8.6805555555555552E-2</v>
      </c>
      <c r="O54" s="158">
        <f>O48/O33</f>
        <v>4.2918057100482014E-2</v>
      </c>
      <c r="Q54" s="158">
        <f>Q48/Q33</f>
        <v>6.5365853658536588E-2</v>
      </c>
    </row>
    <row r="55" spans="1:17" ht="15">
      <c r="A55" s="14"/>
      <c r="B55" s="11"/>
      <c r="C55" s="43"/>
      <c r="D55" s="43"/>
      <c r="E55" s="43"/>
      <c r="F55" s="43"/>
      <c r="G55" s="43"/>
      <c r="H55" s="43"/>
      <c r="I55" s="43"/>
    </row>
    <row r="56" spans="1:17" ht="3.75" customHeight="1">
      <c r="B56" s="14"/>
      <c r="C56" s="67"/>
      <c r="D56" s="67"/>
      <c r="E56" s="328"/>
      <c r="F56" s="328"/>
      <c r="G56" s="328"/>
      <c r="H56" s="67"/>
      <c r="I56" s="67"/>
    </row>
    <row r="57" spans="1:17" ht="14.25" customHeight="1">
      <c r="A57" s="102" t="s">
        <v>140</v>
      </c>
      <c r="B57" s="455" t="s">
        <v>191</v>
      </c>
      <c r="C57" s="455"/>
      <c r="D57" s="455"/>
      <c r="E57" s="455"/>
      <c r="F57" s="455"/>
      <c r="G57" s="455"/>
      <c r="H57" s="455"/>
      <c r="I57" s="455"/>
      <c r="J57" s="455"/>
      <c r="K57" s="455"/>
      <c r="L57" s="455"/>
      <c r="M57" s="455"/>
      <c r="N57" s="455"/>
      <c r="O57" s="455"/>
      <c r="P57" s="455"/>
      <c r="Q57" s="455"/>
    </row>
    <row r="58" spans="1:17" ht="16.149999999999999" customHeight="1">
      <c r="A58" s="68"/>
      <c r="B58" s="458"/>
      <c r="C58" s="459"/>
      <c r="D58" s="459"/>
      <c r="E58" s="459"/>
      <c r="F58" s="459"/>
      <c r="G58" s="459"/>
      <c r="H58" s="459"/>
      <c r="I58" s="459"/>
    </row>
    <row r="59" spans="1:17" ht="16.5" customHeight="1">
      <c r="A59" s="312" t="s">
        <v>160</v>
      </c>
      <c r="B59" s="12"/>
      <c r="C59" s="12"/>
      <c r="D59" s="12"/>
      <c r="E59" s="12"/>
      <c r="F59" s="12"/>
      <c r="G59" s="12"/>
      <c r="H59" s="12"/>
      <c r="I59" s="12"/>
    </row>
    <row r="60" spans="1:17" ht="16.5" customHeight="1">
      <c r="A60" s="12"/>
      <c r="B60" s="12"/>
      <c r="C60" s="12"/>
      <c r="D60" s="12"/>
      <c r="E60" s="12"/>
      <c r="F60" s="12"/>
      <c r="G60" s="12"/>
      <c r="H60" s="12"/>
      <c r="I60" s="12"/>
    </row>
    <row r="61" spans="1:17" ht="13.5" customHeight="1">
      <c r="A61" s="12"/>
      <c r="B61" s="12"/>
      <c r="C61" s="14"/>
      <c r="D61" s="14"/>
      <c r="E61" s="332"/>
      <c r="F61" s="332"/>
      <c r="G61" s="332"/>
      <c r="H61" s="332"/>
      <c r="I61" s="97"/>
    </row>
    <row r="62" spans="1:17" ht="15" customHeight="1">
      <c r="A62" s="12"/>
      <c r="B62" s="14"/>
      <c r="C62" s="4"/>
      <c r="D62" s="4"/>
      <c r="E62" s="14"/>
      <c r="F62" s="14"/>
      <c r="G62" s="14"/>
      <c r="H62" s="14"/>
      <c r="I62" s="14"/>
    </row>
    <row r="63" spans="1:17" ht="15" customHeight="1">
      <c r="A63" s="287"/>
    </row>
    <row r="64" spans="1:17" ht="14.25" customHeight="1">
      <c r="B64" s="91"/>
      <c r="C64" s="91"/>
      <c r="D64" s="91"/>
      <c r="E64" s="91"/>
      <c r="F64" s="91"/>
      <c r="G64" s="91"/>
      <c r="H64" s="91"/>
      <c r="I64" s="91"/>
    </row>
  </sheetData>
  <mergeCells count="5">
    <mergeCell ref="A1:Q1"/>
    <mergeCell ref="A2:Q2"/>
    <mergeCell ref="A3:Q3"/>
    <mergeCell ref="B58:I58"/>
    <mergeCell ref="B57:Q57"/>
  </mergeCells>
  <printOptions horizontalCentered="1"/>
  <pageMargins left="0.75" right="0.75" top="0.5" bottom="0.5" header="0.5" footer="0.25"/>
  <pageSetup scale="59" firstPageNumber="2" orientation="portrait" r:id="rId1"/>
  <headerFooter scaleWithDoc="0" alignWithMargins="0">
    <oddFooter>&amp;L&amp;"Arial,Regular"&amp;10 11 / Q4 FY22 Stat Book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9629-49B1-471F-97EA-FD3130D11579}">
  <sheetPr>
    <pageSetUpPr fitToPage="1"/>
  </sheetPr>
  <dimension ref="A1:I68"/>
  <sheetViews>
    <sheetView view="pageBreakPreview" zoomScaleNormal="100" zoomScaleSheetLayoutView="100" workbookViewId="0">
      <selection sqref="A1:I1"/>
    </sheetView>
  </sheetViews>
  <sheetFormatPr defaultColWidth="10.625" defaultRowHeight="12.75"/>
  <cols>
    <col min="1" max="1" width="2.625" style="22" customWidth="1"/>
    <col min="2" max="2" width="36.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6384" width="10.625" style="12"/>
  </cols>
  <sheetData>
    <row r="1" spans="1:9" s="381" customFormat="1" ht="20.25">
      <c r="A1" s="457" t="s">
        <v>170</v>
      </c>
      <c r="B1" s="457"/>
      <c r="C1" s="457"/>
      <c r="D1" s="457"/>
      <c r="E1" s="457"/>
      <c r="F1" s="457"/>
      <c r="G1" s="457"/>
      <c r="H1" s="457"/>
      <c r="I1" s="457"/>
    </row>
    <row r="2" spans="1:9" s="381" customFormat="1" ht="20.25">
      <c r="A2" s="457" t="s">
        <v>143</v>
      </c>
      <c r="B2" s="457"/>
      <c r="C2" s="457"/>
      <c r="D2" s="457"/>
      <c r="E2" s="457"/>
      <c r="F2" s="457"/>
      <c r="G2" s="457"/>
      <c r="H2" s="457"/>
      <c r="I2" s="457"/>
    </row>
    <row r="3" spans="1:9" s="381" customFormat="1" ht="20.25">
      <c r="A3" s="457" t="s">
        <v>56</v>
      </c>
      <c r="B3" s="457"/>
      <c r="C3" s="457"/>
      <c r="D3" s="457"/>
      <c r="E3" s="457"/>
      <c r="F3" s="457"/>
      <c r="G3" s="457"/>
      <c r="H3" s="457"/>
      <c r="I3" s="457"/>
    </row>
    <row r="4" spans="1:9" s="92" customFormat="1" ht="14.65" customHeight="1">
      <c r="A4" s="96"/>
      <c r="B4" s="112"/>
      <c r="C4" s="30"/>
      <c r="D4" s="30"/>
      <c r="E4" s="112"/>
      <c r="F4" s="112"/>
      <c r="G4" s="96"/>
      <c r="H4" s="96"/>
      <c r="I4" s="96"/>
    </row>
    <row r="5" spans="1:9">
      <c r="A5" s="22" t="s">
        <v>162</v>
      </c>
      <c r="B5" s="232"/>
      <c r="C5" s="232"/>
      <c r="D5" s="232"/>
      <c r="E5" s="232"/>
      <c r="F5" s="232"/>
      <c r="G5" s="232"/>
      <c r="H5" s="232"/>
      <c r="I5" s="232"/>
    </row>
    <row r="6" spans="1:9">
      <c r="A6" s="22" t="s">
        <v>55</v>
      </c>
      <c r="B6" s="232"/>
      <c r="C6" s="233"/>
      <c r="D6" s="233"/>
      <c r="E6" s="233"/>
      <c r="F6" s="233"/>
      <c r="G6" s="233"/>
      <c r="H6" s="233"/>
      <c r="I6" s="233"/>
    </row>
    <row r="7" spans="1:9" s="198" customFormat="1" ht="16.5" thickBot="1">
      <c r="A7" s="14"/>
      <c r="B7" s="14"/>
      <c r="C7" s="31" t="s">
        <v>56</v>
      </c>
      <c r="D7" s="31"/>
      <c r="E7" s="31"/>
      <c r="F7" s="31"/>
      <c r="G7" s="31"/>
      <c r="H7" s="31"/>
      <c r="I7" s="31"/>
    </row>
    <row r="8" spans="1:9" s="26" customFormat="1" ht="15.75">
      <c r="A8" s="113"/>
      <c r="B8" s="113"/>
      <c r="C8" s="26" t="s">
        <v>145</v>
      </c>
      <c r="E8" s="26" t="s">
        <v>146</v>
      </c>
      <c r="G8" s="26" t="s">
        <v>147</v>
      </c>
      <c r="I8" s="26" t="s">
        <v>148</v>
      </c>
    </row>
    <row r="9" spans="1:9" s="26" customFormat="1" ht="15.75">
      <c r="A9" s="113"/>
      <c r="B9" s="113"/>
      <c r="C9" s="13" t="s">
        <v>149</v>
      </c>
      <c r="D9" s="13"/>
      <c r="E9" s="26" t="s">
        <v>150</v>
      </c>
      <c r="G9" s="13" t="s">
        <v>149</v>
      </c>
      <c r="H9" s="13"/>
      <c r="I9" s="13" t="s">
        <v>149</v>
      </c>
    </row>
    <row r="10" spans="1:9" s="26" customFormat="1" ht="15.75">
      <c r="A10" s="11" t="s">
        <v>171</v>
      </c>
      <c r="B10" s="35"/>
      <c r="C10" s="13"/>
      <c r="D10" s="13"/>
      <c r="E10" s="13"/>
      <c r="F10" s="13"/>
      <c r="G10" s="13"/>
      <c r="H10" s="13"/>
      <c r="I10" s="13"/>
    </row>
    <row r="11" spans="1:9" s="198" customFormat="1" ht="5.0999999999999996" customHeight="1">
      <c r="A11" s="14"/>
      <c r="B11" s="14"/>
      <c r="C11" s="1"/>
      <c r="D11" s="1"/>
      <c r="E11" s="1"/>
      <c r="F11" s="1"/>
      <c r="G11" s="1"/>
      <c r="H11" s="1"/>
      <c r="I11" s="1"/>
    </row>
    <row r="12" spans="1:9" s="198" customFormat="1" ht="15">
      <c r="A12" s="14"/>
      <c r="B12" s="14" t="s">
        <v>172</v>
      </c>
      <c r="C12" s="119">
        <v>2170</v>
      </c>
      <c r="D12" s="3"/>
      <c r="E12" s="119">
        <v>2249</v>
      </c>
      <c r="F12" s="3"/>
      <c r="G12" s="119">
        <v>2275</v>
      </c>
      <c r="H12" s="3"/>
      <c r="I12" s="119">
        <v>2390</v>
      </c>
    </row>
    <row r="13" spans="1:9" s="198" customFormat="1" ht="15">
      <c r="A13" s="14"/>
      <c r="B13" s="14" t="s">
        <v>173</v>
      </c>
      <c r="C13" s="20">
        <v>482</v>
      </c>
      <c r="D13" s="40"/>
      <c r="E13" s="20">
        <v>474</v>
      </c>
      <c r="F13" s="9"/>
      <c r="G13" s="20">
        <v>479</v>
      </c>
      <c r="H13" s="40"/>
      <c r="I13" s="20">
        <v>536</v>
      </c>
    </row>
    <row r="14" spans="1:9" s="198" customFormat="1" ht="15">
      <c r="A14" s="14"/>
      <c r="B14" s="14" t="s">
        <v>174</v>
      </c>
      <c r="C14" s="1">
        <f>SUM(C12:C13)</f>
        <v>2652</v>
      </c>
      <c r="D14" s="1"/>
      <c r="E14" s="1">
        <f>SUM(E12:E13)</f>
        <v>2723</v>
      </c>
      <c r="F14" s="1"/>
      <c r="G14" s="1">
        <f>SUM(G12:G13)</f>
        <v>2754</v>
      </c>
      <c r="H14" s="1"/>
      <c r="I14" s="1">
        <f>SUM(I12:I13)</f>
        <v>2926</v>
      </c>
    </row>
    <row r="15" spans="1:9" s="198" customFormat="1" ht="15">
      <c r="A15" s="11"/>
      <c r="B15" s="11" t="s">
        <v>175</v>
      </c>
      <c r="C15" s="105">
        <v>1231</v>
      </c>
      <c r="D15" s="40"/>
      <c r="E15" s="105">
        <v>1307</v>
      </c>
      <c r="F15" s="9"/>
      <c r="G15" s="105">
        <v>1422</v>
      </c>
      <c r="H15" s="40"/>
      <c r="I15" s="105">
        <v>1370</v>
      </c>
    </row>
    <row r="16" spans="1:9" s="198" customFormat="1" ht="15">
      <c r="A16" s="11"/>
      <c r="B16" s="11" t="s">
        <v>192</v>
      </c>
      <c r="C16" s="60">
        <f>SUM(C14:C15)</f>
        <v>3883</v>
      </c>
      <c r="D16" s="1"/>
      <c r="E16" s="60">
        <f>SUM(E14:E15)</f>
        <v>4030</v>
      </c>
      <c r="F16" s="1"/>
      <c r="G16" s="60">
        <f>SUM(G14:G15)</f>
        <v>4176</v>
      </c>
      <c r="H16" s="1"/>
      <c r="I16" s="60">
        <f>SUM(I14:I15)</f>
        <v>4296</v>
      </c>
    </row>
    <row r="17" spans="1:9" s="198" customFormat="1" ht="15">
      <c r="A17" s="11"/>
      <c r="B17" s="11" t="s">
        <v>177</v>
      </c>
      <c r="C17" s="105">
        <v>2839</v>
      </c>
      <c r="E17" s="105">
        <v>3107</v>
      </c>
      <c r="G17" s="105">
        <v>2991</v>
      </c>
      <c r="I17" s="105">
        <v>3193</v>
      </c>
    </row>
    <row r="18" spans="1:9" s="198" customFormat="1" ht="15">
      <c r="A18" s="11"/>
      <c r="B18" s="11" t="s">
        <v>178</v>
      </c>
      <c r="C18" s="105">
        <v>669</v>
      </c>
      <c r="D18" s="1"/>
      <c r="E18" s="105">
        <v>706</v>
      </c>
      <c r="F18" s="10"/>
      <c r="G18" s="105">
        <v>697</v>
      </c>
      <c r="H18" s="1"/>
      <c r="I18" s="105">
        <v>766</v>
      </c>
    </row>
    <row r="19" spans="1:9" s="198" customFormat="1" ht="30">
      <c r="A19" s="11"/>
      <c r="B19" s="385" t="s">
        <v>193</v>
      </c>
      <c r="C19" s="60">
        <f>SUM(C17:C18)</f>
        <v>3508</v>
      </c>
      <c r="D19" s="1"/>
      <c r="E19" s="60">
        <f>SUM(E17:E18)</f>
        <v>3813</v>
      </c>
      <c r="F19" s="10"/>
      <c r="G19" s="60">
        <f>SUM(G17:G18)</f>
        <v>3688</v>
      </c>
      <c r="H19" s="1"/>
      <c r="I19" s="60">
        <f>SUM(I17:I18)</f>
        <v>3959</v>
      </c>
    </row>
    <row r="20" spans="1:9" s="198" customFormat="1" ht="18">
      <c r="A20" s="14"/>
      <c r="B20" s="11" t="s">
        <v>194</v>
      </c>
      <c r="C20" s="20">
        <v>1114</v>
      </c>
      <c r="D20" s="40"/>
      <c r="E20" s="20">
        <v>1147</v>
      </c>
      <c r="F20" s="9"/>
      <c r="G20" s="20">
        <v>1016</v>
      </c>
      <c r="H20" s="40"/>
      <c r="I20" s="20">
        <v>1063</v>
      </c>
    </row>
    <row r="21" spans="1:9" s="198" customFormat="1" ht="15">
      <c r="A21" s="11"/>
      <c r="B21" s="11" t="s">
        <v>181</v>
      </c>
      <c r="C21" s="1">
        <f>C16+C19+C20</f>
        <v>8505</v>
      </c>
      <c r="D21" s="1"/>
      <c r="E21" s="1">
        <f>E16+E19+E20</f>
        <v>8990</v>
      </c>
      <c r="F21" s="1"/>
      <c r="G21" s="1">
        <f>G16+G19+G20</f>
        <v>8880</v>
      </c>
      <c r="H21" s="1"/>
      <c r="I21" s="1">
        <f>I16+I19+I20</f>
        <v>9318</v>
      </c>
    </row>
    <row r="22" spans="1:9" s="198" customFormat="1" ht="5.0999999999999996" customHeight="1">
      <c r="A22" s="14"/>
      <c r="B22" s="14"/>
      <c r="D22" s="1"/>
      <c r="F22" s="1"/>
      <c r="H22" s="1"/>
    </row>
    <row r="23" spans="1:9" s="198" customFormat="1" ht="15">
      <c r="A23" s="11" t="s">
        <v>182</v>
      </c>
      <c r="B23" s="11"/>
      <c r="D23" s="17"/>
      <c r="F23" s="1"/>
      <c r="H23" s="17"/>
    </row>
    <row r="24" spans="1:9" s="198" customFormat="1" ht="5.0999999999999996" customHeight="1">
      <c r="A24" s="14"/>
      <c r="B24" s="14"/>
      <c r="D24" s="1"/>
      <c r="F24" s="1"/>
      <c r="H24" s="1"/>
    </row>
    <row r="25" spans="1:9" s="198" customFormat="1" ht="15">
      <c r="A25" s="11"/>
      <c r="B25" s="11" t="s">
        <v>183</v>
      </c>
      <c r="C25" s="1">
        <v>775</v>
      </c>
      <c r="D25" s="1"/>
      <c r="E25" s="1">
        <v>775</v>
      </c>
      <c r="F25" s="10"/>
      <c r="G25" s="1">
        <v>712</v>
      </c>
      <c r="H25" s="1"/>
      <c r="I25" s="1">
        <v>779</v>
      </c>
    </row>
    <row r="26" spans="1:9" s="198" customFormat="1" ht="15">
      <c r="A26" s="11"/>
      <c r="B26" s="11" t="s">
        <v>177</v>
      </c>
      <c r="C26" s="1">
        <v>873</v>
      </c>
      <c r="D26" s="1"/>
      <c r="E26" s="1">
        <v>994</v>
      </c>
      <c r="F26" s="10"/>
      <c r="G26" s="1">
        <v>948</v>
      </c>
      <c r="H26" s="1"/>
      <c r="I26" s="1">
        <v>1025</v>
      </c>
    </row>
    <row r="27" spans="1:9" s="198" customFormat="1" ht="15">
      <c r="A27" s="11"/>
      <c r="B27" s="11" t="s">
        <v>178</v>
      </c>
      <c r="C27" s="1">
        <v>414</v>
      </c>
      <c r="D27" s="1"/>
      <c r="E27" s="1">
        <v>438</v>
      </c>
      <c r="F27" s="10"/>
      <c r="G27" s="1">
        <v>378</v>
      </c>
      <c r="H27" s="1"/>
      <c r="I27" s="1">
        <v>423</v>
      </c>
    </row>
    <row r="28" spans="1:9" s="198" customFormat="1" ht="15">
      <c r="A28" s="14"/>
      <c r="B28" s="14" t="s">
        <v>184</v>
      </c>
      <c r="C28" s="20">
        <v>47</v>
      </c>
      <c r="D28" s="40"/>
      <c r="E28" s="20">
        <v>47</v>
      </c>
      <c r="F28" s="9"/>
      <c r="G28" s="20">
        <v>40</v>
      </c>
      <c r="H28" s="40"/>
      <c r="I28" s="20">
        <v>43</v>
      </c>
    </row>
    <row r="29" spans="1:9" s="198" customFormat="1" ht="15">
      <c r="A29" s="33"/>
      <c r="B29" s="11" t="s">
        <v>185</v>
      </c>
      <c r="C29" s="1">
        <f>SUM(C25:C28)</f>
        <v>2109</v>
      </c>
      <c r="D29" s="1"/>
      <c r="E29" s="1">
        <f>SUM(E25:E28)</f>
        <v>2254</v>
      </c>
      <c r="F29" s="1"/>
      <c r="G29" s="1">
        <f>SUM(G25:G28)</f>
        <v>2078</v>
      </c>
      <c r="H29" s="1"/>
      <c r="I29" s="1">
        <f>SUM(I25:I28)</f>
        <v>2270</v>
      </c>
    </row>
    <row r="30" spans="1:9" s="198" customFormat="1" ht="5.0999999999999996" customHeight="1">
      <c r="A30" s="14"/>
      <c r="B30" s="14"/>
      <c r="D30" s="1"/>
      <c r="F30" s="1"/>
      <c r="H30" s="1"/>
    </row>
    <row r="31" spans="1:9" s="198" customFormat="1" ht="15">
      <c r="A31" s="14" t="s">
        <v>186</v>
      </c>
      <c r="B31" s="14"/>
      <c r="C31" s="20">
        <v>352</v>
      </c>
      <c r="D31" s="40"/>
      <c r="E31" s="20">
        <v>361</v>
      </c>
      <c r="F31" s="9"/>
      <c r="G31" s="20">
        <v>346</v>
      </c>
      <c r="H31" s="40"/>
      <c r="I31" s="20">
        <v>351</v>
      </c>
    </row>
    <row r="32" spans="1:9" s="198" customFormat="1" ht="5.0999999999999996" customHeight="1">
      <c r="A32" s="14"/>
      <c r="B32" s="14"/>
      <c r="D32" s="1"/>
      <c r="F32" s="1"/>
      <c r="H32" s="1"/>
    </row>
    <row r="33" spans="1:9" s="198" customFormat="1" ht="15">
      <c r="A33" s="14" t="s">
        <v>187</v>
      </c>
      <c r="B33" s="11"/>
      <c r="C33" s="4">
        <f>C21+C29+C31</f>
        <v>10966</v>
      </c>
      <c r="D33" s="4"/>
      <c r="E33" s="4">
        <f>E21+E29+E31</f>
        <v>11605</v>
      </c>
      <c r="F33" s="4"/>
      <c r="G33" s="4">
        <f>G21+G29+G31</f>
        <v>11304</v>
      </c>
      <c r="H33" s="4"/>
      <c r="I33" s="4">
        <f>I21+I29+I31</f>
        <v>11939</v>
      </c>
    </row>
    <row r="34" spans="1:9" s="198" customFormat="1" ht="15" customHeight="1">
      <c r="A34" s="14"/>
      <c r="B34" s="11"/>
      <c r="D34" s="1"/>
      <c r="F34" s="1"/>
      <c r="H34" s="1"/>
    </row>
    <row r="35" spans="1:9" s="198" customFormat="1" ht="15">
      <c r="A35" s="14" t="s">
        <v>112</v>
      </c>
      <c r="B35" s="11"/>
      <c r="D35" s="4"/>
      <c r="F35" s="4"/>
      <c r="H35" s="4"/>
    </row>
    <row r="36" spans="1:9" s="5" customFormat="1" ht="15">
      <c r="A36" s="115"/>
      <c r="B36" s="11" t="s">
        <v>113</v>
      </c>
      <c r="C36" s="5">
        <v>4084</v>
      </c>
      <c r="D36" s="4"/>
      <c r="E36" s="5">
        <v>4141</v>
      </c>
      <c r="F36" s="10"/>
      <c r="G36" s="5">
        <v>4182</v>
      </c>
      <c r="H36" s="4"/>
      <c r="I36" s="5">
        <v>4028</v>
      </c>
    </row>
    <row r="37" spans="1:9" s="5" customFormat="1" ht="15">
      <c r="A37" s="115"/>
      <c r="B37" s="11" t="s">
        <v>114</v>
      </c>
      <c r="C37" s="5">
        <v>1551</v>
      </c>
      <c r="D37" s="4"/>
      <c r="E37" s="5">
        <v>1623</v>
      </c>
      <c r="F37" s="10"/>
      <c r="G37" s="5">
        <v>1566</v>
      </c>
      <c r="H37" s="4"/>
      <c r="I37" s="5">
        <v>1582</v>
      </c>
    </row>
    <row r="38" spans="1:9" s="5" customFormat="1" ht="15">
      <c r="A38" s="115"/>
      <c r="B38" s="115" t="s">
        <v>115</v>
      </c>
      <c r="C38" s="5">
        <v>635</v>
      </c>
      <c r="D38" s="4"/>
      <c r="E38" s="5">
        <v>649</v>
      </c>
      <c r="F38" s="10"/>
      <c r="G38" s="5">
        <v>667</v>
      </c>
      <c r="H38" s="4"/>
      <c r="I38" s="5">
        <v>617</v>
      </c>
    </row>
    <row r="39" spans="1:9" s="5" customFormat="1" ht="15">
      <c r="A39" s="115"/>
      <c r="B39" s="115" t="s">
        <v>116</v>
      </c>
      <c r="C39" s="5">
        <v>492</v>
      </c>
      <c r="D39" s="4"/>
      <c r="E39" s="5">
        <v>510</v>
      </c>
      <c r="F39" s="10"/>
      <c r="G39" s="5">
        <v>490</v>
      </c>
      <c r="H39" s="4"/>
      <c r="I39" s="5">
        <v>515</v>
      </c>
    </row>
    <row r="40" spans="1:9" s="5" customFormat="1" ht="15">
      <c r="A40" s="115"/>
      <c r="B40" s="115" t="s">
        <v>117</v>
      </c>
      <c r="C40" s="5">
        <v>868</v>
      </c>
      <c r="D40" s="4"/>
      <c r="E40" s="5">
        <v>989</v>
      </c>
      <c r="F40" s="10"/>
      <c r="G40" s="5">
        <v>1040</v>
      </c>
      <c r="H40" s="4"/>
      <c r="I40" s="5">
        <v>1521</v>
      </c>
    </row>
    <row r="41" spans="1:9" s="5" customFormat="1" ht="15">
      <c r="A41" s="115"/>
      <c r="B41" s="115" t="s">
        <v>118</v>
      </c>
      <c r="C41" s="5">
        <v>573</v>
      </c>
      <c r="D41" s="4"/>
      <c r="E41" s="5">
        <v>525</v>
      </c>
      <c r="F41" s="10"/>
      <c r="G41" s="5">
        <v>509</v>
      </c>
      <c r="H41" s="4"/>
      <c r="I41" s="5">
        <v>513</v>
      </c>
    </row>
    <row r="42" spans="1:9" s="5" customFormat="1" ht="18">
      <c r="A42" s="115"/>
      <c r="B42" s="115" t="s">
        <v>334</v>
      </c>
      <c r="C42" s="5">
        <v>67</v>
      </c>
      <c r="D42" s="4"/>
      <c r="E42" s="5">
        <v>44</v>
      </c>
      <c r="F42" s="387"/>
      <c r="G42" s="5">
        <v>107</v>
      </c>
      <c r="H42" s="4"/>
      <c r="I42" s="5">
        <v>60</v>
      </c>
    </row>
    <row r="43" spans="1:9" s="5" customFormat="1" ht="15" hidden="1">
      <c r="A43" s="115"/>
      <c r="B43" s="115" t="s">
        <v>188</v>
      </c>
      <c r="C43" s="256">
        <v>0</v>
      </c>
      <c r="D43" s="4"/>
      <c r="E43" s="256">
        <v>0</v>
      </c>
      <c r="F43" s="10"/>
      <c r="G43" s="256">
        <f>0</f>
        <v>0</v>
      </c>
      <c r="H43" s="4"/>
      <c r="I43" s="256">
        <v>0</v>
      </c>
    </row>
    <row r="44" spans="1:9" s="156" customFormat="1" ht="15">
      <c r="A44" s="384"/>
      <c r="B44" s="384" t="s">
        <v>189</v>
      </c>
      <c r="C44" s="156">
        <v>508</v>
      </c>
      <c r="D44" s="135"/>
      <c r="E44" s="156">
        <v>497</v>
      </c>
      <c r="F44" s="135"/>
      <c r="G44" s="156">
        <v>494</v>
      </c>
      <c r="H44" s="135"/>
      <c r="I44" s="156">
        <v>498</v>
      </c>
    </row>
    <row r="45" spans="1:9" s="198" customFormat="1" ht="15">
      <c r="A45" s="11"/>
      <c r="B45" s="14" t="s">
        <v>121</v>
      </c>
      <c r="C45" s="20">
        <v>1621</v>
      </c>
      <c r="D45" s="39"/>
      <c r="E45" s="20">
        <v>1678</v>
      </c>
      <c r="F45" s="39"/>
      <c r="G45" s="20">
        <v>1729</v>
      </c>
      <c r="H45" s="39"/>
      <c r="I45" s="20">
        <v>1719</v>
      </c>
    </row>
    <row r="46" spans="1:9" s="198" customFormat="1" ht="15">
      <c r="A46" s="14"/>
      <c r="B46" s="14"/>
      <c r="C46" s="1">
        <f>SUM(C36:C45)</f>
        <v>10399</v>
      </c>
      <c r="D46" s="1"/>
      <c r="E46" s="1">
        <f>SUM(E36:E45)</f>
        <v>10656</v>
      </c>
      <c r="F46" s="1"/>
      <c r="G46" s="1">
        <f>SUM(G36:G45)</f>
        <v>10784</v>
      </c>
      <c r="H46" s="1"/>
      <c r="I46" s="1">
        <f>SUM(I36:I45)</f>
        <v>11053</v>
      </c>
    </row>
    <row r="47" spans="1:9" s="374" customFormat="1" ht="15" customHeight="1">
      <c r="A47" s="331"/>
      <c r="B47" s="116"/>
      <c r="D47" s="44"/>
      <c r="F47" s="44"/>
      <c r="H47" s="44"/>
    </row>
    <row r="48" spans="1:9" s="198" customFormat="1" ht="18.75" thickBot="1">
      <c r="A48" s="11" t="s">
        <v>335</v>
      </c>
      <c r="B48" s="11"/>
      <c r="C48" s="27">
        <f>C33-C46</f>
        <v>567</v>
      </c>
      <c r="D48" s="4"/>
      <c r="E48" s="27">
        <f>E33-E46</f>
        <v>949</v>
      </c>
      <c r="F48" s="4"/>
      <c r="G48" s="27">
        <f>G33-G46</f>
        <v>520</v>
      </c>
      <c r="H48" s="4"/>
      <c r="I48" s="27">
        <f>I33-I46</f>
        <v>886</v>
      </c>
    </row>
    <row r="49" spans="1:9" s="198" customFormat="1" ht="15.75" thickTop="1">
      <c r="A49" s="11"/>
      <c r="B49" s="14"/>
      <c r="D49" s="1"/>
      <c r="F49" s="1"/>
      <c r="H49" s="1"/>
    </row>
    <row r="50" spans="1:9" s="198" customFormat="1" ht="15">
      <c r="A50" s="11"/>
      <c r="B50" s="11"/>
      <c r="D50" s="1"/>
      <c r="F50" s="1"/>
      <c r="H50" s="1"/>
    </row>
    <row r="51" spans="1:9" s="198" customFormat="1" ht="15">
      <c r="A51" s="11"/>
      <c r="B51" s="11"/>
      <c r="D51" s="4"/>
      <c r="F51" s="4"/>
      <c r="H51" s="4"/>
    </row>
    <row r="52" spans="1:9" s="198" customFormat="1" ht="15">
      <c r="A52" s="35" t="s">
        <v>134</v>
      </c>
      <c r="B52" s="117"/>
      <c r="D52" s="39"/>
      <c r="F52" s="39"/>
      <c r="H52" s="39"/>
    </row>
    <row r="53" spans="1:9" s="198" customFormat="1" ht="15">
      <c r="A53" s="35"/>
      <c r="B53" s="117"/>
      <c r="D53" s="40"/>
      <c r="F53" s="40"/>
      <c r="H53" s="40"/>
    </row>
    <row r="54" spans="1:9" s="145" customFormat="1" ht="19.5" customHeight="1">
      <c r="A54" s="77" t="s">
        <v>135</v>
      </c>
      <c r="B54" s="111"/>
      <c r="C54" s="158">
        <f>C48/C33</f>
        <v>5.1705270837132958E-2</v>
      </c>
      <c r="D54" s="158"/>
      <c r="E54" s="158">
        <f>E48/E33</f>
        <v>8.1775096940973721E-2</v>
      </c>
      <c r="F54" s="158"/>
      <c r="G54" s="158">
        <f>G48/G33</f>
        <v>4.600141542816702E-2</v>
      </c>
      <c r="H54" s="158"/>
      <c r="I54" s="158">
        <f>I48/I33</f>
        <v>7.4210570399530953E-2</v>
      </c>
    </row>
    <row r="55" spans="1:9" ht="15">
      <c r="A55" s="14"/>
      <c r="B55" s="11"/>
      <c r="C55" s="43"/>
      <c r="D55" s="43"/>
      <c r="E55" s="43"/>
      <c r="F55" s="43"/>
      <c r="G55" s="43"/>
      <c r="H55" s="43"/>
      <c r="I55" s="43"/>
    </row>
    <row r="56" spans="1:9" ht="3.75" customHeight="1">
      <c r="B56" s="14"/>
      <c r="C56" s="67"/>
      <c r="D56" s="67"/>
      <c r="E56" s="328"/>
      <c r="F56" s="328"/>
      <c r="G56" s="328"/>
      <c r="H56" s="67"/>
      <c r="I56" s="67"/>
    </row>
    <row r="57" spans="1:9" ht="14.25" customHeight="1">
      <c r="A57" s="102" t="s">
        <v>140</v>
      </c>
      <c r="B57" s="455" t="s">
        <v>191</v>
      </c>
      <c r="C57" s="455"/>
      <c r="D57" s="455"/>
      <c r="E57" s="455"/>
      <c r="F57" s="455"/>
      <c r="G57" s="455"/>
      <c r="H57" s="455"/>
      <c r="I57" s="455"/>
    </row>
    <row r="58" spans="1:9" ht="3.75" customHeight="1">
      <c r="A58" s="102"/>
      <c r="B58" s="326"/>
      <c r="C58" s="326"/>
      <c r="D58" s="326"/>
      <c r="E58" s="326"/>
      <c r="F58" s="326"/>
      <c r="G58" s="326"/>
      <c r="H58" s="326"/>
      <c r="I58" s="326"/>
    </row>
    <row r="59" spans="1:9" ht="55.15" customHeight="1">
      <c r="A59" s="102" t="s">
        <v>141</v>
      </c>
      <c r="B59" s="455" t="s">
        <v>347</v>
      </c>
      <c r="C59" s="455"/>
      <c r="D59" s="455"/>
      <c r="E59" s="455"/>
      <c r="F59" s="455"/>
      <c r="G59" s="455"/>
      <c r="H59" s="455"/>
      <c r="I59" s="455"/>
    </row>
    <row r="60" spans="1:9" ht="3.6" customHeight="1">
      <c r="A60" s="102"/>
      <c r="B60" s="326"/>
      <c r="C60" s="326"/>
      <c r="D60" s="326"/>
      <c r="E60" s="326"/>
      <c r="F60" s="326"/>
      <c r="G60" s="326"/>
      <c r="H60" s="326"/>
      <c r="I60" s="326"/>
    </row>
    <row r="61" spans="1:9" ht="42.6" customHeight="1">
      <c r="A61" s="102" t="s">
        <v>142</v>
      </c>
      <c r="B61" s="455" t="s">
        <v>354</v>
      </c>
      <c r="C61" s="455"/>
      <c r="D61" s="455"/>
      <c r="E61" s="455"/>
      <c r="F61" s="455"/>
      <c r="G61" s="455"/>
      <c r="H61" s="455"/>
      <c r="I61" s="455"/>
    </row>
    <row r="62" spans="1:9" ht="16.149999999999999" customHeight="1">
      <c r="A62" s="68"/>
      <c r="B62" s="458"/>
      <c r="C62" s="459"/>
      <c r="D62" s="459"/>
      <c r="E62" s="459"/>
      <c r="F62" s="459"/>
      <c r="G62" s="459"/>
      <c r="H62" s="459"/>
      <c r="I62" s="459"/>
    </row>
    <row r="63" spans="1:9" ht="16.5" customHeight="1">
      <c r="A63" s="312" t="s">
        <v>160</v>
      </c>
      <c r="B63" s="12"/>
      <c r="C63" s="12"/>
      <c r="D63" s="12"/>
      <c r="E63" s="12"/>
      <c r="F63" s="12"/>
      <c r="G63" s="12"/>
      <c r="H63" s="12"/>
      <c r="I63" s="12"/>
    </row>
    <row r="64" spans="1:9" ht="16.5" customHeight="1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3.5" customHeight="1">
      <c r="A65" s="12"/>
      <c r="B65" s="12"/>
      <c r="C65" s="14"/>
      <c r="D65" s="14"/>
      <c r="E65" s="332"/>
      <c r="F65" s="332"/>
      <c r="G65" s="332"/>
      <c r="H65" s="332"/>
      <c r="I65" s="97"/>
    </row>
    <row r="66" spans="1:9" ht="15" customHeight="1">
      <c r="A66" s="12"/>
      <c r="B66" s="14"/>
      <c r="C66" s="4"/>
      <c r="D66" s="4"/>
      <c r="E66" s="14"/>
      <c r="F66" s="14"/>
      <c r="G66" s="14"/>
      <c r="H66" s="14"/>
      <c r="I66" s="14"/>
    </row>
    <row r="67" spans="1:9" ht="15" customHeight="1">
      <c r="A67" s="287"/>
    </row>
    <row r="68" spans="1:9" ht="14.25" customHeight="1">
      <c r="B68" s="91"/>
      <c r="C68" s="91"/>
      <c r="D68" s="91"/>
      <c r="E68" s="91"/>
      <c r="F68" s="91"/>
      <c r="G68" s="91"/>
      <c r="H68" s="91"/>
      <c r="I68" s="91"/>
    </row>
  </sheetData>
  <mergeCells count="7">
    <mergeCell ref="B59:I59"/>
    <mergeCell ref="B62:I62"/>
    <mergeCell ref="A1:I1"/>
    <mergeCell ref="A2:I2"/>
    <mergeCell ref="A3:I3"/>
    <mergeCell ref="B57:I57"/>
    <mergeCell ref="B61:I61"/>
  </mergeCells>
  <printOptions horizontalCentered="1"/>
  <pageMargins left="0.75" right="0.75" top="0.5" bottom="0.5" header="0.5" footer="0.25"/>
  <pageSetup scale="76" firstPageNumber="2" orientation="portrait" r:id="rId1"/>
  <headerFooter scaleWithDoc="0" alignWithMargins="0">
    <oddFooter>&amp;R&amp;"Arial,Regular"&amp;10Q4 FY22 Stat Book /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92"/>
  <sheetViews>
    <sheetView view="pageBreakPreview" zoomScaleNormal="130" zoomScaleSheetLayoutView="100" workbookViewId="0"/>
  </sheetViews>
  <sheetFormatPr defaultColWidth="10.625" defaultRowHeight="12.75"/>
  <cols>
    <col min="1" max="1" width="2.625" style="22" customWidth="1"/>
    <col min="2" max="2" width="48.625" style="22" customWidth="1"/>
    <col min="3" max="3" width="9.25" style="22" bestFit="1" customWidth="1"/>
    <col min="4" max="4" width="0.75" style="22" customWidth="1"/>
    <col min="5" max="5" width="9.25" style="22" customWidth="1"/>
    <col min="6" max="6" width="0.75" style="22" customWidth="1"/>
    <col min="7" max="7" width="8.625" style="22" customWidth="1"/>
    <col min="8" max="8" width="0.75" style="22" customWidth="1"/>
    <col min="9" max="9" width="9.125" style="22" customWidth="1"/>
    <col min="10" max="10" width="0.75" style="22" customWidth="1"/>
    <col min="11" max="11" width="9.125" style="22" customWidth="1"/>
    <col min="12" max="16384" width="10.625" style="12"/>
  </cols>
  <sheetData>
    <row r="1" spans="1:11" s="225" customFormat="1" ht="24.75" customHeight="1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225" customFormat="1" ht="24" customHeight="1">
      <c r="A2" s="29" t="s">
        <v>195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225" customFormat="1" ht="24" customHeight="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92" customFormat="1" ht="15" customHeight="1">
      <c r="A4" s="12"/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s="73" customFormat="1" ht="15" customHeight="1">
      <c r="A5" s="336"/>
      <c r="B5" s="113"/>
      <c r="C5" s="26"/>
      <c r="D5" s="26"/>
      <c r="E5" s="26"/>
      <c r="F5" s="26"/>
      <c r="G5" s="26"/>
      <c r="H5" s="26"/>
      <c r="I5" s="93"/>
      <c r="J5" s="26"/>
      <c r="K5" s="397"/>
    </row>
    <row r="6" spans="1:11" s="26" customFormat="1" ht="15.75">
      <c r="A6" s="33"/>
      <c r="B6" s="14"/>
      <c r="C6" s="37" t="s">
        <v>5</v>
      </c>
      <c r="D6" s="124"/>
      <c r="E6" s="37" t="s">
        <v>6</v>
      </c>
      <c r="F6" s="124"/>
      <c r="G6" s="37" t="s">
        <v>7</v>
      </c>
      <c r="H6" s="124"/>
      <c r="I6" s="37" t="s">
        <v>8</v>
      </c>
      <c r="J6" s="124"/>
      <c r="K6" s="37" t="s">
        <v>56</v>
      </c>
    </row>
    <row r="7" spans="1:11" ht="15">
      <c r="A7" s="33" t="s">
        <v>196</v>
      </c>
      <c r="B7" s="14"/>
      <c r="C7" s="1"/>
      <c r="D7" s="1"/>
      <c r="E7" s="1"/>
      <c r="F7" s="1"/>
      <c r="G7" s="1"/>
      <c r="H7" s="1"/>
      <c r="I7" s="1"/>
      <c r="J7" s="1"/>
      <c r="K7" s="1"/>
    </row>
    <row r="8" spans="1:11" ht="15">
      <c r="A8" s="111" t="s">
        <v>197</v>
      </c>
      <c r="B8" s="33"/>
      <c r="C8" s="1"/>
      <c r="D8" s="1"/>
      <c r="E8" s="1"/>
      <c r="F8" s="1"/>
      <c r="G8" s="1"/>
      <c r="H8" s="1"/>
      <c r="I8" s="1"/>
      <c r="J8" s="1"/>
      <c r="K8" s="1"/>
    </row>
    <row r="9" spans="1:11" ht="5.0999999999999996" customHeight="1">
      <c r="A9" s="14"/>
      <c r="B9" s="14"/>
      <c r="C9" s="1"/>
      <c r="D9" s="1"/>
      <c r="E9" s="1"/>
      <c r="F9" s="1"/>
      <c r="G9" s="1"/>
      <c r="H9" s="1"/>
      <c r="I9" s="1"/>
      <c r="J9" s="1"/>
      <c r="K9" s="1"/>
    </row>
    <row r="10" spans="1:11" ht="15">
      <c r="A10" s="14"/>
      <c r="B10" s="77" t="s">
        <v>172</v>
      </c>
      <c r="C10" s="1">
        <v>1252</v>
      </c>
      <c r="D10" s="1"/>
      <c r="E10" s="1">
        <v>1285</v>
      </c>
      <c r="F10" s="1"/>
      <c r="G10" s="1">
        <v>1211</v>
      </c>
      <c r="H10" s="1"/>
      <c r="I10" s="1">
        <v>1427</v>
      </c>
      <c r="J10" s="1"/>
      <c r="K10" s="1">
        <v>1421</v>
      </c>
    </row>
    <row r="11" spans="1:11" ht="15">
      <c r="A11" s="14"/>
      <c r="B11" s="77" t="s">
        <v>173</v>
      </c>
      <c r="C11" s="20">
        <v>549</v>
      </c>
      <c r="D11" s="1"/>
      <c r="E11" s="20">
        <v>539</v>
      </c>
      <c r="F11" s="1"/>
      <c r="G11" s="20">
        <v>521</v>
      </c>
      <c r="H11" s="1"/>
      <c r="I11" s="20">
        <v>505</v>
      </c>
      <c r="J11" s="1"/>
      <c r="K11" s="20">
        <v>506</v>
      </c>
    </row>
    <row r="12" spans="1:11" ht="15">
      <c r="A12" s="14"/>
      <c r="B12" s="77" t="s">
        <v>174</v>
      </c>
      <c r="C12" s="1">
        <f>SUM(C10:C11)</f>
        <v>1801</v>
      </c>
      <c r="D12" s="1"/>
      <c r="E12" s="1">
        <f>SUM(E10:E11)</f>
        <v>1824</v>
      </c>
      <c r="F12" s="1"/>
      <c r="G12" s="1">
        <f>SUM(G10:G11)</f>
        <v>1732</v>
      </c>
      <c r="H12" s="1"/>
      <c r="I12" s="1">
        <f>SUM(I10:I11)</f>
        <v>1932</v>
      </c>
      <c r="J12" s="1"/>
      <c r="K12" s="1">
        <f>SUM(K10:K11)</f>
        <v>1927</v>
      </c>
    </row>
    <row r="13" spans="1:11" ht="15">
      <c r="A13" s="11"/>
      <c r="B13" s="11" t="s">
        <v>175</v>
      </c>
      <c r="C13" s="20">
        <v>928</v>
      </c>
      <c r="D13" s="1"/>
      <c r="E13" s="20">
        <v>1077</v>
      </c>
      <c r="F13" s="1"/>
      <c r="G13" s="20">
        <v>1076</v>
      </c>
      <c r="H13" s="1"/>
      <c r="I13" s="20">
        <v>1351</v>
      </c>
      <c r="J13" s="1"/>
      <c r="K13" s="20">
        <v>1262</v>
      </c>
    </row>
    <row r="14" spans="1:11" ht="15">
      <c r="A14" s="11"/>
      <c r="B14" s="110" t="s">
        <v>192</v>
      </c>
      <c r="C14" s="60">
        <f>SUM(C12:C13)</f>
        <v>2729</v>
      </c>
      <c r="D14" s="1"/>
      <c r="E14" s="60">
        <f>SUM(E12:E13)</f>
        <v>2901</v>
      </c>
      <c r="F14" s="1"/>
      <c r="G14" s="60">
        <f>SUM(G12:G13)</f>
        <v>2808</v>
      </c>
      <c r="H14" s="1"/>
      <c r="I14" s="60">
        <f>SUM(I12:I13)</f>
        <v>3283</v>
      </c>
      <c r="J14" s="1"/>
      <c r="K14" s="60">
        <f>SUM(K12:K13)</f>
        <v>3189</v>
      </c>
    </row>
    <row r="15" spans="1:11" s="162" customFormat="1" ht="20.25" customHeight="1">
      <c r="A15" s="110"/>
      <c r="B15" s="110" t="s">
        <v>177</v>
      </c>
      <c r="C15" s="164">
        <v>535</v>
      </c>
      <c r="D15" s="164"/>
      <c r="E15" s="164">
        <v>538</v>
      </c>
      <c r="F15" s="164"/>
      <c r="G15" s="164">
        <v>559</v>
      </c>
      <c r="H15" s="164"/>
      <c r="I15" s="164">
        <v>752</v>
      </c>
      <c r="J15" s="164"/>
      <c r="K15" s="164">
        <v>786</v>
      </c>
    </row>
    <row r="16" spans="1:11" s="162" customFormat="1" ht="17.25" customHeight="1">
      <c r="A16" s="110"/>
      <c r="B16" s="110" t="s">
        <v>178</v>
      </c>
      <c r="C16" s="165">
        <v>268</v>
      </c>
      <c r="D16" s="164"/>
      <c r="E16" s="165">
        <v>293</v>
      </c>
      <c r="F16" s="164"/>
      <c r="G16" s="165">
        <v>282</v>
      </c>
      <c r="H16" s="164"/>
      <c r="I16" s="165">
        <v>284</v>
      </c>
      <c r="J16" s="164"/>
      <c r="K16" s="165">
        <v>277</v>
      </c>
    </row>
    <row r="17" spans="1:11" s="172" customFormat="1" ht="20.25" customHeight="1">
      <c r="A17" s="111"/>
      <c r="B17" s="111" t="s">
        <v>198</v>
      </c>
      <c r="C17" s="137">
        <f>SUM(C15:C16)</f>
        <v>803</v>
      </c>
      <c r="D17" s="137"/>
      <c r="E17" s="137">
        <f>SUM(E15:E16)</f>
        <v>831</v>
      </c>
      <c r="F17" s="137"/>
      <c r="G17" s="137">
        <f>SUM(G15:G16)</f>
        <v>841</v>
      </c>
      <c r="H17" s="137"/>
      <c r="I17" s="137">
        <f>SUM(I15:I16)</f>
        <v>1036</v>
      </c>
      <c r="J17" s="137"/>
      <c r="K17" s="137">
        <f>SUM(K15:K16)</f>
        <v>1063</v>
      </c>
    </row>
    <row r="18" spans="1:11" ht="18">
      <c r="A18" s="11"/>
      <c r="B18" s="11" t="s">
        <v>180</v>
      </c>
      <c r="C18" s="20">
        <v>2454</v>
      </c>
      <c r="D18" s="1"/>
      <c r="E18" s="20">
        <v>2471</v>
      </c>
      <c r="F18" s="1"/>
      <c r="G18" s="20">
        <v>2337</v>
      </c>
      <c r="H18" s="1"/>
      <c r="I18" s="20">
        <v>2362</v>
      </c>
      <c r="J18" s="1"/>
      <c r="K18" s="20">
        <v>1954</v>
      </c>
    </row>
    <row r="19" spans="1:11" ht="18.600000000000001" customHeight="1" thickBot="1">
      <c r="A19" s="11"/>
      <c r="B19" s="110" t="s">
        <v>199</v>
      </c>
      <c r="C19" s="45">
        <f>C14+C17+C18</f>
        <v>5986</v>
      </c>
      <c r="D19" s="1"/>
      <c r="E19" s="45">
        <f>E14+E17+E18</f>
        <v>6203</v>
      </c>
      <c r="F19" s="1"/>
      <c r="G19" s="45">
        <f>G14+G17+G18</f>
        <v>5986</v>
      </c>
      <c r="H19" s="1"/>
      <c r="I19" s="45">
        <f>SUM(I14+I17+I18)</f>
        <v>6681</v>
      </c>
      <c r="J19" s="1"/>
      <c r="K19" s="45">
        <f>SUM(K14+K17+K18)</f>
        <v>6206</v>
      </c>
    </row>
    <row r="20" spans="1:11" ht="5.0999999999999996" customHeight="1" thickTop="1">
      <c r="A20" s="14"/>
      <c r="B20" s="14"/>
      <c r="C20" s="1"/>
      <c r="D20" s="1"/>
      <c r="E20" s="1"/>
      <c r="F20" s="1"/>
      <c r="G20" s="1"/>
      <c r="H20" s="1"/>
      <c r="I20" s="1"/>
      <c r="J20" s="1"/>
      <c r="K20" s="1"/>
    </row>
    <row r="21" spans="1:11" ht="15">
      <c r="A21" s="111" t="s">
        <v>200</v>
      </c>
      <c r="B21" s="11"/>
      <c r="C21" s="1"/>
      <c r="D21" s="1"/>
      <c r="E21" s="1"/>
      <c r="F21" s="1"/>
      <c r="G21" s="1"/>
      <c r="H21" s="1"/>
      <c r="I21" s="1"/>
      <c r="J21" s="1"/>
      <c r="K21" s="1"/>
    </row>
    <row r="22" spans="1:11" ht="5.0999999999999996" customHeight="1">
      <c r="A22" s="14"/>
      <c r="B22" s="14"/>
      <c r="C22" s="1"/>
      <c r="D22" s="1"/>
      <c r="E22" s="1"/>
      <c r="F22" s="1"/>
      <c r="G22" s="1"/>
      <c r="H22" s="1"/>
      <c r="I22" s="1"/>
      <c r="J22" s="1"/>
      <c r="K22" s="1"/>
    </row>
    <row r="23" spans="1:11" ht="15">
      <c r="A23" s="11"/>
      <c r="B23" s="11" t="s">
        <v>183</v>
      </c>
      <c r="C23" s="1">
        <v>8362</v>
      </c>
      <c r="D23" s="1"/>
      <c r="E23" s="1">
        <v>8577</v>
      </c>
      <c r="F23" s="1"/>
      <c r="G23" s="1">
        <v>8528</v>
      </c>
      <c r="H23" s="1"/>
      <c r="I23" s="1">
        <v>9231</v>
      </c>
      <c r="J23" s="1"/>
      <c r="K23" s="1">
        <v>7935</v>
      </c>
    </row>
    <row r="24" spans="1:11" s="162" customFormat="1" ht="19.5" customHeight="1">
      <c r="A24" s="110"/>
      <c r="B24" s="110" t="s">
        <v>177</v>
      </c>
      <c r="C24" s="164">
        <v>5345</v>
      </c>
      <c r="D24" s="164"/>
      <c r="E24" s="164">
        <v>5250</v>
      </c>
      <c r="F24" s="164"/>
      <c r="G24" s="164">
        <v>4895</v>
      </c>
      <c r="H24" s="164"/>
      <c r="I24" s="164">
        <v>6155</v>
      </c>
      <c r="J24" s="164"/>
      <c r="K24" s="164">
        <v>6671</v>
      </c>
    </row>
    <row r="25" spans="1:11" s="162" customFormat="1" ht="20.25" customHeight="1">
      <c r="A25" s="110"/>
      <c r="B25" s="110" t="s">
        <v>178</v>
      </c>
      <c r="C25" s="164">
        <v>12603</v>
      </c>
      <c r="D25" s="164"/>
      <c r="E25" s="164">
        <v>14347</v>
      </c>
      <c r="F25" s="164"/>
      <c r="G25" s="164">
        <v>13450</v>
      </c>
      <c r="H25" s="164"/>
      <c r="I25" s="164">
        <v>12245</v>
      </c>
      <c r="J25" s="164"/>
      <c r="K25" s="164">
        <v>11978</v>
      </c>
    </row>
    <row r="26" spans="1:11" ht="15">
      <c r="A26" s="14"/>
      <c r="B26" s="77" t="s">
        <v>184</v>
      </c>
      <c r="C26" s="20">
        <v>1938</v>
      </c>
      <c r="D26" s="1"/>
      <c r="E26" s="20">
        <v>1644</v>
      </c>
      <c r="F26" s="1"/>
      <c r="G26" s="20">
        <v>1535</v>
      </c>
      <c r="H26" s="1"/>
      <c r="I26" s="20">
        <v>1469</v>
      </c>
      <c r="J26" s="1"/>
      <c r="K26" s="20">
        <v>1160</v>
      </c>
    </row>
    <row r="27" spans="1:11" ht="18.600000000000001" customHeight="1" thickBot="1">
      <c r="A27" s="33"/>
      <c r="B27" s="110" t="s">
        <v>201</v>
      </c>
      <c r="C27" s="45">
        <f>SUM(C23:C26)</f>
        <v>28248</v>
      </c>
      <c r="D27" s="1"/>
      <c r="E27" s="45">
        <f>SUM(E23:E26)</f>
        <v>29818</v>
      </c>
      <c r="F27" s="1"/>
      <c r="G27" s="45">
        <f>SUM(G23:G26)</f>
        <v>28408</v>
      </c>
      <c r="H27" s="1"/>
      <c r="I27" s="45">
        <f>SUM(I23:I26)</f>
        <v>29100</v>
      </c>
      <c r="J27" s="1"/>
      <c r="K27" s="45">
        <f>SUM(K23:K26)</f>
        <v>27744</v>
      </c>
    </row>
    <row r="28" spans="1:11" ht="15" customHeight="1" thickTop="1">
      <c r="A28" s="33"/>
      <c r="B28" s="11"/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5">
      <c r="A29" s="33" t="s">
        <v>202</v>
      </c>
      <c r="B29" s="14"/>
      <c r="C29" s="1"/>
      <c r="D29" s="1"/>
      <c r="E29" s="1"/>
      <c r="F29" s="1"/>
      <c r="G29" s="1"/>
      <c r="H29" s="1"/>
      <c r="I29" s="1"/>
      <c r="J29" s="1"/>
      <c r="K29" s="1"/>
    </row>
    <row r="30" spans="1:11" ht="15">
      <c r="A30" s="111" t="s">
        <v>203</v>
      </c>
      <c r="B30" s="14"/>
      <c r="C30" s="1"/>
      <c r="D30" s="1"/>
      <c r="E30" s="1"/>
      <c r="F30" s="1"/>
      <c r="G30" s="1"/>
      <c r="H30" s="1"/>
      <c r="I30" s="1"/>
      <c r="J30" s="1"/>
      <c r="K30" s="1"/>
    </row>
    <row r="31" spans="1:11" ht="5.0999999999999996" customHeight="1">
      <c r="A31" s="14"/>
      <c r="B31" s="14"/>
      <c r="C31" s="1"/>
      <c r="D31" s="1"/>
      <c r="E31" s="1"/>
      <c r="F31" s="1"/>
      <c r="G31" s="1"/>
      <c r="H31" s="1"/>
      <c r="I31" s="1"/>
      <c r="J31" s="1"/>
      <c r="K31" s="1"/>
    </row>
    <row r="32" spans="1:11" ht="15">
      <c r="A32" s="14"/>
      <c r="B32" s="110" t="s">
        <v>204</v>
      </c>
      <c r="C32" s="28">
        <v>22.8</v>
      </c>
      <c r="D32" s="28"/>
      <c r="E32" s="28">
        <v>23.38</v>
      </c>
      <c r="F32" s="28"/>
      <c r="G32" s="28">
        <v>23.51</v>
      </c>
      <c r="H32" s="28"/>
      <c r="I32" s="28">
        <v>22.31</v>
      </c>
      <c r="J32" s="28"/>
      <c r="K32" s="28">
        <v>25.07</v>
      </c>
    </row>
    <row r="33" spans="1:11" ht="15">
      <c r="A33" s="14"/>
      <c r="B33" s="110" t="s">
        <v>205</v>
      </c>
      <c r="C33" s="23">
        <v>12.77</v>
      </c>
      <c r="D33" s="15"/>
      <c r="E33" s="23">
        <v>13.31</v>
      </c>
      <c r="F33" s="15"/>
      <c r="G33" s="23">
        <v>13.43</v>
      </c>
      <c r="H33" s="15"/>
      <c r="I33" s="23">
        <v>13.9</v>
      </c>
      <c r="J33" s="15"/>
      <c r="K33" s="23">
        <v>15.28</v>
      </c>
    </row>
    <row r="34" spans="1:11" ht="15">
      <c r="A34" s="14"/>
      <c r="B34" s="77" t="s">
        <v>174</v>
      </c>
      <c r="C34" s="15">
        <v>19.739999999999998</v>
      </c>
      <c r="D34" s="15"/>
      <c r="E34" s="196">
        <v>20.41</v>
      </c>
      <c r="F34" s="196"/>
      <c r="G34" s="196">
        <v>20.48</v>
      </c>
      <c r="H34" s="196"/>
      <c r="I34" s="15">
        <v>20.11</v>
      </c>
      <c r="J34" s="196"/>
      <c r="K34" s="432">
        <v>22.5</v>
      </c>
    </row>
    <row r="35" spans="1:11" ht="15">
      <c r="A35" s="11"/>
      <c r="B35" s="11" t="s">
        <v>206</v>
      </c>
      <c r="C35" s="23">
        <v>15.79</v>
      </c>
      <c r="D35" s="15"/>
      <c r="E35" s="23">
        <v>15.39</v>
      </c>
      <c r="F35" s="15"/>
      <c r="G35" s="23">
        <v>14.78</v>
      </c>
      <c r="H35" s="15"/>
      <c r="I35" s="23">
        <v>14.46</v>
      </c>
      <c r="J35" s="15"/>
      <c r="K35" s="23">
        <v>16.559999999999999</v>
      </c>
    </row>
    <row r="36" spans="1:11" ht="15">
      <c r="A36" s="11"/>
      <c r="B36" s="11" t="s">
        <v>192</v>
      </c>
      <c r="C36" s="90">
        <v>18.399999999999999</v>
      </c>
      <c r="D36" s="15"/>
      <c r="E36" s="90">
        <v>18.54</v>
      </c>
      <c r="F36" s="15"/>
      <c r="G36" s="90">
        <v>18.3</v>
      </c>
      <c r="H36" s="15"/>
      <c r="I36" s="90">
        <v>17.79</v>
      </c>
      <c r="J36" s="15"/>
      <c r="K36" s="90">
        <v>20.149999999999999</v>
      </c>
    </row>
    <row r="37" spans="1:11" s="162" customFormat="1" ht="20.25" customHeight="1">
      <c r="A37" s="110"/>
      <c r="B37" s="110" t="s">
        <v>177</v>
      </c>
      <c r="C37" s="161">
        <v>54.71</v>
      </c>
      <c r="D37" s="161"/>
      <c r="E37" s="161">
        <v>53.96</v>
      </c>
      <c r="F37" s="161"/>
      <c r="G37" s="161">
        <v>51.75</v>
      </c>
      <c r="H37" s="161"/>
      <c r="I37" s="161">
        <v>53.84</v>
      </c>
      <c r="J37" s="161"/>
      <c r="K37" s="161">
        <v>60.54</v>
      </c>
    </row>
    <row r="38" spans="1:11" s="162" customFormat="1" ht="17.25" customHeight="1">
      <c r="A38" s="110"/>
      <c r="B38" s="110" t="s">
        <v>178</v>
      </c>
      <c r="C38" s="166">
        <v>47.63</v>
      </c>
      <c r="D38" s="161"/>
      <c r="E38" s="166">
        <v>46.16</v>
      </c>
      <c r="F38" s="161"/>
      <c r="G38" s="166">
        <v>43.03</v>
      </c>
      <c r="H38" s="161"/>
      <c r="I38" s="166">
        <v>36.32</v>
      </c>
      <c r="J38" s="161"/>
      <c r="K38" s="166">
        <v>40.130000000000003</v>
      </c>
    </row>
    <row r="39" spans="1:11" s="172" customFormat="1" ht="21" customHeight="1">
      <c r="A39" s="111"/>
      <c r="B39" s="111" t="s">
        <v>198</v>
      </c>
      <c r="C39" s="171">
        <v>52.35</v>
      </c>
      <c r="D39" s="171"/>
      <c r="E39" s="171">
        <v>51.21</v>
      </c>
      <c r="F39" s="171"/>
      <c r="G39" s="171">
        <v>48.83</v>
      </c>
      <c r="H39" s="171"/>
      <c r="I39" s="171">
        <v>49.03</v>
      </c>
      <c r="J39" s="171"/>
      <c r="K39" s="171">
        <v>55.21</v>
      </c>
    </row>
    <row r="40" spans="1:11" ht="18">
      <c r="A40" s="11"/>
      <c r="B40" s="11" t="s">
        <v>180</v>
      </c>
      <c r="C40" s="23">
        <v>7.41</v>
      </c>
      <c r="D40" s="15"/>
      <c r="E40" s="23">
        <v>7.2</v>
      </c>
      <c r="F40" s="15"/>
      <c r="G40" s="23">
        <v>7.04</v>
      </c>
      <c r="H40" s="15"/>
      <c r="I40" s="23">
        <v>7.7</v>
      </c>
      <c r="J40" s="15"/>
      <c r="K40" s="23">
        <v>8.7100000000000009</v>
      </c>
    </row>
    <row r="41" spans="1:11" ht="21" customHeight="1" thickBot="1">
      <c r="A41" s="11"/>
      <c r="B41" s="11" t="s">
        <v>207</v>
      </c>
      <c r="C41" s="41">
        <v>18.440000000000001</v>
      </c>
      <c r="D41" s="28"/>
      <c r="E41" s="41">
        <v>18.399999999999999</v>
      </c>
      <c r="F41" s="28"/>
      <c r="G41" s="41">
        <v>18.190000000000001</v>
      </c>
      <c r="H41" s="28"/>
      <c r="I41" s="41">
        <v>19.059999999999999</v>
      </c>
      <c r="J41" s="28"/>
      <c r="K41" s="41">
        <v>22.56</v>
      </c>
    </row>
    <row r="42" spans="1:11" ht="5.0999999999999996" customHeight="1" thickTop="1">
      <c r="A42" s="14"/>
      <c r="B42" s="14"/>
      <c r="C42" s="1"/>
      <c r="D42" s="1"/>
      <c r="E42" s="1"/>
      <c r="F42" s="1"/>
      <c r="G42" s="1"/>
      <c r="H42" s="1"/>
      <c r="I42" s="1"/>
      <c r="J42" s="1"/>
      <c r="K42" s="1"/>
    </row>
    <row r="43" spans="1:11" ht="15">
      <c r="A43" s="111" t="s">
        <v>208</v>
      </c>
      <c r="B43" s="11"/>
      <c r="C43" s="1"/>
      <c r="D43" s="1"/>
      <c r="E43" s="1"/>
      <c r="F43" s="1"/>
      <c r="G43" s="1"/>
      <c r="H43" s="1"/>
      <c r="I43" s="1"/>
      <c r="J43" s="1"/>
      <c r="K43" s="1"/>
    </row>
    <row r="44" spans="1:11" ht="5.0999999999999996" customHeight="1">
      <c r="A44" s="14"/>
      <c r="B44" s="14"/>
      <c r="C44" s="1"/>
      <c r="D44" s="1"/>
      <c r="E44" s="1"/>
      <c r="F44" s="1"/>
      <c r="G44" s="1"/>
      <c r="H44" s="1"/>
      <c r="I44" s="1"/>
      <c r="J44" s="1"/>
      <c r="K44" s="1"/>
    </row>
    <row r="45" spans="1:11" ht="15">
      <c r="A45" s="11"/>
      <c r="B45" s="11" t="s">
        <v>183</v>
      </c>
      <c r="C45" s="28">
        <v>1.31</v>
      </c>
      <c r="D45" s="28"/>
      <c r="E45" s="28">
        <v>1.38</v>
      </c>
      <c r="F45" s="28"/>
      <c r="G45" s="28">
        <v>1.38</v>
      </c>
      <c r="H45" s="28"/>
      <c r="I45" s="28">
        <v>1.41</v>
      </c>
      <c r="J45" s="28"/>
      <c r="K45" s="28">
        <v>1.5</v>
      </c>
    </row>
    <row r="46" spans="1:11" s="162" customFormat="1" ht="20.25" customHeight="1">
      <c r="A46" s="110"/>
      <c r="B46" s="110" t="s">
        <v>177</v>
      </c>
      <c r="C46" s="161">
        <v>1.55</v>
      </c>
      <c r="D46" s="161"/>
      <c r="E46" s="161">
        <v>1.55</v>
      </c>
      <c r="F46" s="161"/>
      <c r="G46" s="161">
        <v>1.54</v>
      </c>
      <c r="H46" s="161"/>
      <c r="I46" s="161">
        <v>1.93</v>
      </c>
      <c r="J46" s="161"/>
      <c r="K46" s="161">
        <v>2.2599999999999998</v>
      </c>
    </row>
    <row r="47" spans="1:11" s="162" customFormat="1" ht="18" customHeight="1">
      <c r="A47" s="110"/>
      <c r="B47" s="110" t="s">
        <v>178</v>
      </c>
      <c r="C47" s="161">
        <v>0.6</v>
      </c>
      <c r="D47" s="161"/>
      <c r="E47" s="161">
        <v>0.57999999999999996</v>
      </c>
      <c r="F47" s="161"/>
      <c r="G47" s="161">
        <v>0.56000000000000005</v>
      </c>
      <c r="H47" s="161"/>
      <c r="I47" s="161">
        <v>0.51</v>
      </c>
      <c r="J47" s="161"/>
      <c r="K47" s="161">
        <v>0.54</v>
      </c>
    </row>
    <row r="48" spans="1:11" ht="15">
      <c r="A48" s="14"/>
      <c r="B48" s="77" t="s">
        <v>184</v>
      </c>
      <c r="C48" s="23">
        <v>0.75</v>
      </c>
      <c r="D48" s="15"/>
      <c r="E48" s="23">
        <v>0.75</v>
      </c>
      <c r="F48" s="15"/>
      <c r="G48" s="23">
        <v>0.69</v>
      </c>
      <c r="H48" s="15"/>
      <c r="I48" s="23">
        <v>0.65</v>
      </c>
      <c r="J48" s="15"/>
      <c r="K48" s="23">
        <v>0.6</v>
      </c>
    </row>
    <row r="49" spans="1:12" ht="15.75" thickBot="1">
      <c r="A49" s="33"/>
      <c r="B49" s="11" t="s">
        <v>209</v>
      </c>
      <c r="C49" s="41">
        <v>1</v>
      </c>
      <c r="D49" s="28"/>
      <c r="E49" s="41">
        <v>0.99</v>
      </c>
      <c r="F49" s="28"/>
      <c r="G49" s="41">
        <v>0.99</v>
      </c>
      <c r="H49" s="28"/>
      <c r="I49" s="41">
        <v>1.1000000000000001</v>
      </c>
      <c r="J49" s="28"/>
      <c r="K49" s="41">
        <v>1.23</v>
      </c>
    </row>
    <row r="50" spans="1:12" ht="15" customHeight="1" thickTop="1">
      <c r="A50" s="33"/>
      <c r="B50" s="11"/>
      <c r="C50" s="55"/>
      <c r="D50" s="55"/>
      <c r="E50" s="55"/>
      <c r="F50" s="55"/>
      <c r="G50" s="55"/>
      <c r="H50" s="55"/>
      <c r="I50" s="55"/>
      <c r="J50" s="55"/>
      <c r="K50" s="55"/>
    </row>
    <row r="51" spans="1:12" ht="15">
      <c r="A51" s="35" t="s">
        <v>210</v>
      </c>
      <c r="B51" s="33"/>
      <c r="C51" s="14"/>
      <c r="D51" s="14"/>
      <c r="E51" s="14"/>
      <c r="F51" s="14"/>
      <c r="G51" s="14"/>
      <c r="H51" s="14"/>
      <c r="I51" s="14"/>
      <c r="J51" s="14"/>
      <c r="K51" s="14"/>
    </row>
    <row r="52" spans="1:12" ht="15">
      <c r="A52" s="111" t="s">
        <v>211</v>
      </c>
      <c r="B52" s="33"/>
      <c r="C52" s="14"/>
      <c r="D52" s="14"/>
      <c r="E52" s="14"/>
      <c r="F52" s="14"/>
      <c r="G52" s="14"/>
      <c r="H52" s="14"/>
      <c r="I52" s="14"/>
      <c r="J52" s="14"/>
      <c r="K52" s="14"/>
    </row>
    <row r="53" spans="1:12" ht="6" customHeight="1">
      <c r="A53" s="14"/>
      <c r="B53" s="14"/>
      <c r="C53" s="1"/>
      <c r="D53" s="1"/>
      <c r="E53" s="1"/>
      <c r="F53" s="1"/>
      <c r="G53" s="1"/>
      <c r="H53" s="1"/>
      <c r="I53" s="1"/>
      <c r="J53" s="1"/>
      <c r="K53" s="1"/>
    </row>
    <row r="54" spans="1:12" ht="15">
      <c r="A54" s="14"/>
      <c r="B54" s="77" t="s">
        <v>204</v>
      </c>
      <c r="C54" s="2">
        <v>-0.01</v>
      </c>
      <c r="D54" s="2"/>
      <c r="E54" s="2">
        <v>2.5999999999999999E-2</v>
      </c>
      <c r="F54" s="2"/>
      <c r="G54" s="2">
        <v>-5.8000000000000003E-2</v>
      </c>
      <c r="H54" s="2"/>
      <c r="I54" s="2">
        <v>0.17799999999999999</v>
      </c>
      <c r="J54" s="2"/>
      <c r="K54" s="2">
        <v>-4.0000000000000001E-3</v>
      </c>
      <c r="L54" s="2"/>
    </row>
    <row r="55" spans="1:12" ht="15">
      <c r="A55" s="14"/>
      <c r="B55" s="77" t="s">
        <v>205</v>
      </c>
      <c r="C55" s="2">
        <v>-2.1000000000000001E-2</v>
      </c>
      <c r="D55" s="2"/>
      <c r="E55" s="2">
        <v>-1.7999999999999999E-2</v>
      </c>
      <c r="F55" s="2"/>
      <c r="G55" s="2">
        <v>-3.3000000000000002E-2</v>
      </c>
      <c r="H55" s="2"/>
      <c r="I55" s="2">
        <v>-3.1E-2</v>
      </c>
      <c r="J55" s="2"/>
      <c r="K55" s="2">
        <v>2E-3</v>
      </c>
      <c r="L55" s="2"/>
    </row>
    <row r="56" spans="1:12" ht="15">
      <c r="A56" s="14"/>
      <c r="B56" s="77" t="s">
        <v>174</v>
      </c>
      <c r="C56" s="2">
        <v>-1.4E-2</v>
      </c>
      <c r="D56" s="2"/>
      <c r="E56" s="2">
        <v>1.2999999999999999E-2</v>
      </c>
      <c r="F56" s="2"/>
      <c r="G56" s="2">
        <v>-0.05</v>
      </c>
      <c r="H56" s="2"/>
      <c r="I56" s="2">
        <v>0.115</v>
      </c>
      <c r="J56" s="2"/>
      <c r="K56" s="2">
        <v>-3.0000000000000001E-3</v>
      </c>
      <c r="L56" s="2"/>
    </row>
    <row r="57" spans="1:12" ht="15">
      <c r="A57" s="11"/>
      <c r="B57" s="11" t="s">
        <v>206</v>
      </c>
      <c r="C57" s="2">
        <v>3.1E-2</v>
      </c>
      <c r="D57" s="2"/>
      <c r="E57" s="2">
        <v>0.161</v>
      </c>
      <c r="F57" s="2"/>
      <c r="G57" s="2">
        <v>-1E-3</v>
      </c>
      <c r="H57" s="2"/>
      <c r="I57" s="2">
        <v>0.25600000000000001</v>
      </c>
      <c r="J57" s="2"/>
      <c r="K57" s="2">
        <v>-6.6000000000000003E-2</v>
      </c>
      <c r="L57" s="2"/>
    </row>
    <row r="58" spans="1:12" ht="15">
      <c r="A58" s="11"/>
      <c r="B58" s="111" t="s">
        <v>212</v>
      </c>
      <c r="C58" s="2">
        <v>1E-3</v>
      </c>
      <c r="D58" s="2"/>
      <c r="E58" s="2">
        <v>6.3E-2</v>
      </c>
      <c r="F58" s="2"/>
      <c r="G58" s="2">
        <v>-3.2000000000000001E-2</v>
      </c>
      <c r="H58" s="2"/>
      <c r="I58" s="2">
        <v>0.16900000000000001</v>
      </c>
      <c r="J58" s="2"/>
      <c r="K58" s="2">
        <v>-2.9000000000000001E-2</v>
      </c>
      <c r="L58" s="2"/>
    </row>
    <row r="59" spans="1:12" ht="15">
      <c r="A59" s="11"/>
      <c r="B59" s="11" t="s">
        <v>177</v>
      </c>
      <c r="C59" s="2">
        <v>-4.0000000000000001E-3</v>
      </c>
      <c r="D59" s="2"/>
      <c r="E59" s="2">
        <v>6.0000000000000001E-3</v>
      </c>
      <c r="F59" s="2"/>
      <c r="G59" s="2">
        <v>3.9E-2</v>
      </c>
      <c r="H59" s="2"/>
      <c r="I59" s="2">
        <v>0.34499999999999997</v>
      </c>
      <c r="J59" s="2"/>
      <c r="K59" s="2">
        <v>4.4999999999999998E-2</v>
      </c>
      <c r="L59" s="2"/>
    </row>
    <row r="60" spans="1:12" ht="15">
      <c r="A60" s="11"/>
      <c r="B60" s="11" t="s">
        <v>178</v>
      </c>
      <c r="C60" s="2">
        <v>5.5E-2</v>
      </c>
      <c r="D60" s="2"/>
      <c r="E60" s="2">
        <v>9.2999999999999999E-2</v>
      </c>
      <c r="F60" s="2"/>
      <c r="G60" s="2">
        <v>-3.7999999999999999E-2</v>
      </c>
      <c r="H60" s="2"/>
      <c r="I60" s="2">
        <v>7.0000000000000001E-3</v>
      </c>
      <c r="J60" s="2"/>
      <c r="K60" s="2">
        <v>-2.5000000000000001E-2</v>
      </c>
      <c r="L60" s="2"/>
    </row>
    <row r="61" spans="1:12" s="172" customFormat="1" ht="21.75" customHeight="1">
      <c r="A61" s="111"/>
      <c r="B61" s="111" t="s">
        <v>198</v>
      </c>
      <c r="C61" s="173">
        <v>1.4999999999999999E-2</v>
      </c>
      <c r="D61" s="173"/>
      <c r="E61" s="173">
        <v>3.5000000000000003E-2</v>
      </c>
      <c r="F61" s="173"/>
      <c r="G61" s="173">
        <v>1.2E-2</v>
      </c>
      <c r="H61" s="173"/>
      <c r="I61" s="173">
        <v>0.23200000000000001</v>
      </c>
      <c r="J61" s="173"/>
      <c r="K61" s="173">
        <v>2.5999999999999999E-2</v>
      </c>
      <c r="L61" s="173"/>
    </row>
    <row r="62" spans="1:12" ht="18">
      <c r="A62" s="11"/>
      <c r="B62" s="11" t="s">
        <v>180</v>
      </c>
      <c r="C62" s="2">
        <v>1.2E-2</v>
      </c>
      <c r="D62" s="2"/>
      <c r="E62" s="2">
        <v>7.0000000000000001E-3</v>
      </c>
      <c r="F62" s="2"/>
      <c r="G62" s="2">
        <v>-5.3999999999999999E-2</v>
      </c>
      <c r="H62" s="2"/>
      <c r="I62" s="2">
        <v>1.0999999999999999E-2</v>
      </c>
      <c r="J62" s="2"/>
      <c r="K62" s="2">
        <v>-0.17299999999999999</v>
      </c>
      <c r="L62" s="2"/>
    </row>
    <row r="63" spans="1:12" ht="15">
      <c r="A63" s="11"/>
      <c r="B63" s="110" t="s">
        <v>213</v>
      </c>
      <c r="C63" s="2">
        <v>8.0000000000000002E-3</v>
      </c>
      <c r="D63" s="2"/>
      <c r="E63" s="2">
        <v>3.5999999999999997E-2</v>
      </c>
      <c r="F63" s="2"/>
      <c r="G63" s="2">
        <v>-3.5000000000000003E-2</v>
      </c>
      <c r="H63" s="2"/>
      <c r="I63" s="2">
        <v>0.11600000000000001</v>
      </c>
      <c r="J63" s="2"/>
      <c r="K63" s="2">
        <v>-7.0999999999999994E-2</v>
      </c>
      <c r="L63" s="2"/>
    </row>
    <row r="64" spans="1:12" ht="5.0999999999999996" customHeight="1">
      <c r="A64" s="14"/>
      <c r="B64" s="14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3" s="51" customFormat="1" ht="15.75">
      <c r="A65" s="11" t="s">
        <v>214</v>
      </c>
      <c r="B65" s="35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3" ht="5.0999999999999996" customHeight="1">
      <c r="A66" s="14"/>
      <c r="B66" s="14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3" ht="15">
      <c r="A67" s="14"/>
      <c r="B67" s="111" t="s">
        <v>172</v>
      </c>
      <c r="C67" s="192">
        <v>4.5999999999999999E-2</v>
      </c>
      <c r="D67" s="179"/>
      <c r="E67" s="192">
        <v>5.3999999999999999E-2</v>
      </c>
      <c r="F67" s="179"/>
      <c r="G67" s="192">
        <v>-5.6000000000000001E-2</v>
      </c>
      <c r="H67" s="192"/>
      <c r="I67" s="192">
        <v>0.122</v>
      </c>
      <c r="J67" s="192"/>
      <c r="K67" s="192">
        <v>0.11899999999999999</v>
      </c>
      <c r="L67" s="192"/>
    </row>
    <row r="68" spans="1:13" ht="15">
      <c r="A68" s="14"/>
      <c r="B68" s="111" t="s">
        <v>205</v>
      </c>
      <c r="C68" s="192">
        <v>2.1999999999999999E-2</v>
      </c>
      <c r="D68" s="179"/>
      <c r="E68" s="192">
        <v>2.3E-2</v>
      </c>
      <c r="F68" s="179"/>
      <c r="G68" s="192">
        <v>-2.9000000000000001E-2</v>
      </c>
      <c r="H68" s="192"/>
      <c r="I68" s="192">
        <v>8.0000000000000002E-3</v>
      </c>
      <c r="J68" s="192"/>
      <c r="K68" s="192">
        <v>0.10100000000000001</v>
      </c>
      <c r="L68" s="192"/>
    </row>
    <row r="69" spans="1:13" ht="15">
      <c r="A69" s="14"/>
      <c r="B69" s="77" t="s">
        <v>174</v>
      </c>
      <c r="C69" s="192">
        <v>4.1000000000000002E-2</v>
      </c>
      <c r="D69" s="179"/>
      <c r="E69" s="192">
        <v>4.8000000000000001E-2</v>
      </c>
      <c r="F69" s="179"/>
      <c r="G69" s="192">
        <v>-5.0999999999999997E-2</v>
      </c>
      <c r="H69" s="192"/>
      <c r="I69" s="192">
        <v>0.1</v>
      </c>
      <c r="J69" s="192"/>
      <c r="K69" s="192">
        <v>0.11600000000000001</v>
      </c>
      <c r="L69" s="192"/>
    </row>
    <row r="70" spans="1:13" ht="15">
      <c r="A70" s="11"/>
      <c r="B70" s="11" t="s">
        <v>175</v>
      </c>
      <c r="C70" s="192">
        <v>0.06</v>
      </c>
      <c r="D70" s="179"/>
      <c r="E70" s="192">
        <v>0.13</v>
      </c>
      <c r="F70" s="179"/>
      <c r="G70" s="192">
        <v>-4.3999999999999997E-2</v>
      </c>
      <c r="H70" s="192"/>
      <c r="I70" s="192">
        <v>0.23400000000000001</v>
      </c>
      <c r="J70" s="192"/>
      <c r="K70" s="192">
        <v>6.9000000000000006E-2</v>
      </c>
      <c r="L70" s="192"/>
    </row>
    <row r="71" spans="1:13" ht="15">
      <c r="A71" s="11"/>
      <c r="B71" s="110" t="s">
        <v>212</v>
      </c>
      <c r="C71" s="192">
        <v>4.5999999999999999E-2</v>
      </c>
      <c r="D71" s="179"/>
      <c r="E71" s="192">
        <v>7.1999999999999995E-2</v>
      </c>
      <c r="F71" s="179"/>
      <c r="G71" s="192">
        <v>-4.9000000000000002E-2</v>
      </c>
      <c r="H71" s="192"/>
      <c r="I71" s="192">
        <v>0.14099999999999999</v>
      </c>
      <c r="J71" s="192"/>
      <c r="K71" s="192">
        <v>0.1</v>
      </c>
      <c r="L71" s="192"/>
    </row>
    <row r="72" spans="1:13" ht="19.5" customHeight="1">
      <c r="A72" s="11"/>
      <c r="B72" s="11" t="s">
        <v>177</v>
      </c>
      <c r="C72" s="192">
        <v>5.8999999999999997E-2</v>
      </c>
      <c r="D72" s="179"/>
      <c r="E72" s="192">
        <v>-8.0000000000000002E-3</v>
      </c>
      <c r="F72" s="179"/>
      <c r="G72" s="192">
        <v>-7.0000000000000001E-3</v>
      </c>
      <c r="H72" s="192"/>
      <c r="I72" s="192">
        <v>0.40300000000000002</v>
      </c>
      <c r="J72" s="192"/>
      <c r="K72" s="192">
        <v>0.17599999999999999</v>
      </c>
      <c r="L72" s="192"/>
    </row>
    <row r="73" spans="1:13" ht="19.899999999999999" customHeight="1">
      <c r="A73" s="11"/>
      <c r="B73" s="11" t="s">
        <v>178</v>
      </c>
      <c r="C73" s="192">
        <v>0.13200000000000001</v>
      </c>
      <c r="D73" s="179"/>
      <c r="E73" s="192">
        <v>5.8999999999999997E-2</v>
      </c>
      <c r="F73" s="179"/>
      <c r="G73" s="192">
        <v>-0.106</v>
      </c>
      <c r="H73" s="192"/>
      <c r="I73" s="192">
        <v>-0.14599999999999999</v>
      </c>
      <c r="J73" s="192"/>
      <c r="K73" s="192">
        <v>7.8E-2</v>
      </c>
      <c r="L73" s="192"/>
    </row>
    <row r="74" spans="1:13" s="172" customFormat="1" ht="20.25" customHeight="1">
      <c r="A74" s="111"/>
      <c r="B74" s="111" t="s">
        <v>198</v>
      </c>
      <c r="C74" s="193">
        <v>0.08</v>
      </c>
      <c r="D74" s="180"/>
      <c r="E74" s="192">
        <v>1.2999999999999999E-2</v>
      </c>
      <c r="F74" s="180"/>
      <c r="G74" s="192">
        <v>-3.7999999999999999E-2</v>
      </c>
      <c r="H74" s="192"/>
      <c r="I74" s="193">
        <v>0.24099999999999999</v>
      </c>
      <c r="J74" s="192"/>
      <c r="K74" s="192">
        <v>0.156</v>
      </c>
      <c r="L74" s="192"/>
      <c r="M74" s="12"/>
    </row>
    <row r="75" spans="1:13" ht="18">
      <c r="A75" s="11"/>
      <c r="B75" s="11" t="s">
        <v>180</v>
      </c>
      <c r="C75" s="192">
        <v>8.4000000000000005E-2</v>
      </c>
      <c r="D75" s="179"/>
      <c r="E75" s="192">
        <v>-2.1000000000000001E-2</v>
      </c>
      <c r="F75" s="179"/>
      <c r="G75" s="192">
        <v>-0.08</v>
      </c>
      <c r="H75" s="192"/>
      <c r="I75" s="192">
        <v>0.11</v>
      </c>
      <c r="J75" s="192"/>
      <c r="K75" s="192">
        <v>-6.5000000000000002E-2</v>
      </c>
      <c r="L75" s="192"/>
    </row>
    <row r="76" spans="1:13" ht="15">
      <c r="A76" s="11"/>
      <c r="B76" s="110" t="s">
        <v>215</v>
      </c>
      <c r="C76" s="192">
        <v>6.5000000000000002E-2</v>
      </c>
      <c r="D76" s="179"/>
      <c r="E76" s="192">
        <v>3.4000000000000002E-2</v>
      </c>
      <c r="F76" s="179"/>
      <c r="G76" s="192">
        <v>-0.05</v>
      </c>
      <c r="H76" s="192"/>
      <c r="I76" s="192">
        <v>0.17399999999999999</v>
      </c>
      <c r="J76" s="192"/>
      <c r="K76" s="192">
        <v>9.9000000000000005E-2</v>
      </c>
      <c r="L76" s="192"/>
    </row>
    <row r="77" spans="1:13" ht="5.0999999999999996" customHeight="1">
      <c r="A77" s="14"/>
      <c r="B77" s="14"/>
      <c r="C77" s="105"/>
      <c r="D77" s="183"/>
      <c r="E77" s="179"/>
      <c r="F77" s="179"/>
      <c r="G77" s="192"/>
      <c r="H77" s="192"/>
      <c r="I77" s="179"/>
      <c r="J77" s="192"/>
      <c r="K77" s="179"/>
      <c r="L77" s="179"/>
    </row>
    <row r="78" spans="1:13" ht="15">
      <c r="A78" s="11" t="s">
        <v>216</v>
      </c>
      <c r="B78" s="14"/>
      <c r="C78" s="194">
        <v>14.8</v>
      </c>
      <c r="D78" s="181"/>
      <c r="E78" s="194">
        <v>14.3</v>
      </c>
      <c r="F78" s="181"/>
      <c r="G78" s="194">
        <v>13.6</v>
      </c>
      <c r="H78" s="194"/>
      <c r="I78" s="194">
        <v>12.6</v>
      </c>
      <c r="J78" s="194"/>
      <c r="K78" s="433">
        <v>12.4</v>
      </c>
      <c r="L78" s="433"/>
    </row>
    <row r="79" spans="1:13" ht="5.0999999999999996" customHeight="1">
      <c r="A79" s="14"/>
      <c r="B79" s="14"/>
      <c r="C79" s="105"/>
      <c r="D79" s="183"/>
      <c r="E79" s="183"/>
      <c r="F79" s="183"/>
      <c r="G79" s="105"/>
      <c r="H79" s="105"/>
      <c r="I79" s="183"/>
      <c r="J79" s="105"/>
      <c r="K79" s="183"/>
      <c r="L79" s="183"/>
    </row>
    <row r="80" spans="1:13" ht="15">
      <c r="A80" s="14" t="s">
        <v>217</v>
      </c>
      <c r="B80" s="14"/>
      <c r="C80" s="195">
        <v>1.25</v>
      </c>
      <c r="D80" s="182"/>
      <c r="E80" s="195">
        <v>1.29</v>
      </c>
      <c r="F80" s="182"/>
      <c r="G80" s="195">
        <v>1.34</v>
      </c>
      <c r="H80" s="195"/>
      <c r="I80" s="195">
        <v>1.51</v>
      </c>
      <c r="J80" s="195"/>
      <c r="K80" s="195">
        <v>1.82</v>
      </c>
      <c r="L80" s="195"/>
    </row>
    <row r="81" spans="1:12" ht="5.0999999999999996" customHeight="1">
      <c r="A81" s="14"/>
      <c r="B81" s="14"/>
      <c r="C81" s="105"/>
      <c r="D81" s="183"/>
      <c r="E81" s="183"/>
      <c r="F81" s="183"/>
      <c r="G81" s="105"/>
      <c r="H81" s="105"/>
      <c r="I81" s="105"/>
      <c r="J81" s="105"/>
      <c r="K81" s="105"/>
      <c r="L81" s="105"/>
    </row>
    <row r="82" spans="1:12" ht="15">
      <c r="A82" s="11" t="s">
        <v>218</v>
      </c>
      <c r="B82" s="14"/>
      <c r="C82" s="105">
        <v>255</v>
      </c>
      <c r="D82" s="183"/>
      <c r="E82" s="105">
        <v>255</v>
      </c>
      <c r="F82" s="183"/>
      <c r="G82" s="105">
        <v>254</v>
      </c>
      <c r="H82" s="105"/>
      <c r="I82" s="105">
        <v>255</v>
      </c>
      <c r="J82" s="105"/>
      <c r="K82" s="105">
        <v>255</v>
      </c>
      <c r="L82" s="105"/>
    </row>
    <row r="83" spans="1:12" ht="15">
      <c r="A83" s="14"/>
      <c r="B83" s="11"/>
      <c r="C83" s="43"/>
      <c r="D83" s="43"/>
      <c r="E83" s="43"/>
      <c r="F83" s="43"/>
      <c r="G83" s="12"/>
      <c r="H83" s="12"/>
      <c r="I83" s="12"/>
      <c r="J83" s="12"/>
      <c r="K83" s="12"/>
    </row>
    <row r="84" spans="1:12" ht="3.75" customHeight="1">
      <c r="B84" s="14"/>
      <c r="C84" s="328"/>
      <c r="D84" s="328"/>
      <c r="E84" s="67"/>
      <c r="F84" s="67"/>
      <c r="G84" s="12"/>
      <c r="H84" s="12"/>
      <c r="I84" s="12"/>
      <c r="J84" s="12"/>
      <c r="K84" s="12"/>
    </row>
    <row r="85" spans="1:12" ht="15" customHeight="1">
      <c r="A85" s="326" t="s">
        <v>219</v>
      </c>
      <c r="B85" s="451" t="s">
        <v>220</v>
      </c>
      <c r="C85" s="451"/>
      <c r="D85" s="451"/>
      <c r="E85" s="451"/>
      <c r="F85" s="451"/>
      <c r="G85" s="451"/>
      <c r="H85" s="451"/>
      <c r="I85" s="451"/>
      <c r="J85" s="451"/>
      <c r="K85" s="451"/>
    </row>
    <row r="86" spans="1:12" ht="14.25" customHeight="1">
      <c r="A86" s="326"/>
      <c r="B86" s="451"/>
      <c r="C86" s="451"/>
      <c r="D86" s="451"/>
      <c r="E86" s="451"/>
      <c r="F86" s="451"/>
      <c r="G86" s="451"/>
      <c r="H86" s="451"/>
      <c r="I86" s="451"/>
      <c r="J86" s="451"/>
      <c r="K86" s="451"/>
    </row>
    <row r="87" spans="1:12" ht="15">
      <c r="A87" s="312" t="s">
        <v>160</v>
      </c>
      <c r="B87" s="14"/>
      <c r="C87" s="1"/>
      <c r="D87" s="1"/>
      <c r="E87" s="1"/>
      <c r="F87" s="1"/>
      <c r="G87" s="1"/>
      <c r="H87" s="1"/>
      <c r="I87" s="1"/>
      <c r="J87" s="1"/>
      <c r="K87" s="1"/>
    </row>
    <row r="88" spans="1:12" ht="14.25" customHeight="1">
      <c r="A88" s="287"/>
      <c r="C88" s="95"/>
      <c r="D88" s="95"/>
      <c r="E88" s="95"/>
      <c r="F88" s="95"/>
      <c r="G88" s="95"/>
      <c r="H88" s="95"/>
      <c r="I88" s="95"/>
      <c r="J88" s="95"/>
      <c r="K88" s="95"/>
    </row>
    <row r="89" spans="1:12" ht="15">
      <c r="C89" s="1"/>
      <c r="D89" s="1"/>
      <c r="E89" s="1"/>
      <c r="F89" s="1"/>
      <c r="G89" s="1"/>
      <c r="H89" s="1"/>
      <c r="I89" s="1"/>
      <c r="J89" s="1"/>
      <c r="K89" s="1"/>
    </row>
    <row r="90" spans="1:12" ht="15">
      <c r="C90" s="1"/>
      <c r="D90" s="1"/>
      <c r="E90" s="1"/>
      <c r="F90" s="1"/>
      <c r="G90" s="1"/>
      <c r="H90" s="1"/>
      <c r="I90" s="1"/>
      <c r="J90" s="1"/>
      <c r="K90" s="1"/>
    </row>
    <row r="91" spans="1:12" ht="15">
      <c r="C91" s="14"/>
      <c r="D91" s="14"/>
      <c r="E91" s="14"/>
      <c r="F91" s="14"/>
      <c r="G91" s="14"/>
      <c r="H91" s="14"/>
      <c r="I91" s="14"/>
      <c r="J91" s="14"/>
      <c r="K91" s="14"/>
    </row>
    <row r="92" spans="1:12" ht="16.5">
      <c r="C92" s="337"/>
      <c r="D92" s="337"/>
      <c r="E92" s="337"/>
      <c r="F92" s="337"/>
      <c r="G92" s="337"/>
      <c r="H92" s="337"/>
      <c r="I92" s="337"/>
      <c r="J92" s="337"/>
      <c r="K92" s="337"/>
    </row>
  </sheetData>
  <mergeCells count="2">
    <mergeCell ref="B86:K86"/>
    <mergeCell ref="B85:K85"/>
  </mergeCells>
  <printOptions horizontalCentered="1"/>
  <pageMargins left="0.75" right="0.75" top="0.5" bottom="0.5" header="0.5" footer="0.25"/>
  <pageSetup scale="57" firstPageNumber="2" orientation="portrait" r:id="rId1"/>
  <headerFooter scaleWithDoc="0" alignWithMargins="0">
    <oddFooter>&amp;L&amp;"Arial,Regular"&amp;10 13 / Q4 FY22 Stat Book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26"/>
  <sheetViews>
    <sheetView view="pageBreakPreview" zoomScaleNormal="130" zoomScaleSheetLayoutView="100" workbookViewId="0"/>
  </sheetViews>
  <sheetFormatPr defaultColWidth="10.625" defaultRowHeight="12.75"/>
  <cols>
    <col min="1" max="1" width="2.625" style="22" customWidth="1"/>
    <col min="2" max="2" width="40.625" style="22" customWidth="1"/>
    <col min="3" max="3" width="0.625" style="22" customWidth="1"/>
    <col min="4" max="4" width="19.125" style="22" customWidth="1"/>
    <col min="5" max="5" width="17.125" style="22" customWidth="1"/>
    <col min="6" max="6" width="9.25" style="22" bestFit="1" customWidth="1"/>
    <col min="7" max="7" width="0.75" style="22" customWidth="1"/>
    <col min="8" max="8" width="9.25" style="22" customWidth="1"/>
    <col min="9" max="9" width="0.75" style="22" customWidth="1"/>
    <col min="10" max="10" width="8.75" style="22" bestFit="1" customWidth="1"/>
    <col min="11" max="11" width="0.75" style="22" customWidth="1"/>
    <col min="12" max="12" width="9.125" style="22" bestFit="1" customWidth="1"/>
    <col min="13" max="13" width="0.75" style="22" customWidth="1"/>
    <col min="14" max="14" width="9.125" style="22" bestFit="1" customWidth="1"/>
    <col min="15" max="16384" width="10.625" style="12"/>
  </cols>
  <sheetData>
    <row r="1" spans="1:14" s="383" customFormat="1" ht="24.75" customHeight="1">
      <c r="A1" s="29" t="s">
        <v>170</v>
      </c>
      <c r="B1" s="382"/>
      <c r="C1" s="382"/>
      <c r="D1" s="380"/>
      <c r="E1" s="382"/>
      <c r="F1" s="382"/>
      <c r="G1" s="382"/>
      <c r="H1" s="382"/>
      <c r="I1" s="382"/>
      <c r="J1" s="382"/>
      <c r="K1" s="382"/>
      <c r="L1" s="382"/>
      <c r="M1" s="382"/>
      <c r="N1" s="382"/>
    </row>
    <row r="2" spans="1:14" s="383" customFormat="1" ht="24.75" customHeight="1">
      <c r="A2" s="29" t="s">
        <v>221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</row>
    <row r="3" spans="1:14" s="383" customFormat="1" ht="24.75" customHeight="1">
      <c r="A3" s="29" t="s">
        <v>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</row>
    <row r="4" spans="1:14" s="92" customFormat="1" ht="15" customHeight="1">
      <c r="A4" s="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4" s="73" customFormat="1" ht="15" customHeight="1">
      <c r="A5" s="336"/>
      <c r="B5" s="113"/>
      <c r="C5" s="32"/>
      <c r="D5" s="32"/>
      <c r="E5" s="32"/>
      <c r="F5" s="26"/>
      <c r="G5" s="26"/>
      <c r="H5" s="26"/>
      <c r="I5" s="26"/>
      <c r="J5" s="26"/>
      <c r="K5" s="26"/>
      <c r="L5" s="93"/>
      <c r="M5" s="26"/>
      <c r="N5" s="397"/>
    </row>
    <row r="6" spans="1:14" s="26" customFormat="1" ht="15.75">
      <c r="A6" s="33"/>
      <c r="B6" s="14"/>
      <c r="C6" s="34"/>
      <c r="D6" s="34"/>
      <c r="E6" s="34"/>
      <c r="F6" s="37" t="s">
        <v>5</v>
      </c>
      <c r="G6" s="124"/>
      <c r="H6" s="37" t="s">
        <v>6</v>
      </c>
      <c r="I6" s="124"/>
      <c r="J6" s="37" t="s">
        <v>7</v>
      </c>
      <c r="K6" s="124"/>
      <c r="L6" s="37" t="s">
        <v>8</v>
      </c>
      <c r="M6" s="124"/>
      <c r="N6" s="37" t="s">
        <v>56</v>
      </c>
    </row>
    <row r="7" spans="1:14" ht="20.25" customHeight="1">
      <c r="A7" s="33" t="s">
        <v>222</v>
      </c>
      <c r="B7" s="1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0.25" customHeight="1">
      <c r="A8" s="111" t="s">
        <v>223</v>
      </c>
      <c r="B8" s="33"/>
      <c r="C8" s="14"/>
      <c r="D8" s="14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0.25" customHeight="1">
      <c r="A9" s="14"/>
      <c r="B9" s="77" t="s">
        <v>224</v>
      </c>
      <c r="C9" s="1"/>
      <c r="D9" s="1"/>
      <c r="E9" s="1"/>
      <c r="F9" s="236">
        <v>2.1999999999999999E-2</v>
      </c>
      <c r="G9" s="247"/>
      <c r="H9" s="236">
        <v>5.5E-2</v>
      </c>
      <c r="I9" s="247"/>
      <c r="J9" s="236">
        <v>5.0000000000000001E-3</v>
      </c>
      <c r="K9" s="247"/>
      <c r="L9" s="236">
        <v>2.7E-2</v>
      </c>
      <c r="M9" s="247"/>
      <c r="N9" s="242">
        <v>7.6999999999999999E-2</v>
      </c>
    </row>
    <row r="10" spans="1:14" ht="20.25" customHeight="1">
      <c r="A10" s="14"/>
      <c r="B10" s="77" t="s">
        <v>225</v>
      </c>
      <c r="C10" s="1"/>
      <c r="D10" s="1"/>
      <c r="E10" s="40"/>
      <c r="F10" s="242">
        <v>7.0999999999999994E-2</v>
      </c>
      <c r="G10" s="250"/>
      <c r="H10" s="242">
        <v>0.108</v>
      </c>
      <c r="I10" s="250"/>
      <c r="J10" s="242">
        <v>8.5999999999999993E-2</v>
      </c>
      <c r="K10" s="250"/>
      <c r="L10" s="242">
        <v>0.08</v>
      </c>
      <c r="M10" s="250"/>
      <c r="N10" s="242">
        <v>0.26700000000000002</v>
      </c>
    </row>
    <row r="11" spans="1:14" ht="20.25" customHeight="1">
      <c r="A11" s="14"/>
      <c r="B11" s="77" t="s">
        <v>226</v>
      </c>
      <c r="C11" s="1"/>
      <c r="D11" s="1"/>
      <c r="E11" s="1"/>
      <c r="F11" s="242">
        <v>4.8000000000000001E-2</v>
      </c>
      <c r="G11" s="250"/>
      <c r="H11" s="242">
        <v>7.4999999999999997E-2</v>
      </c>
      <c r="I11" s="250"/>
      <c r="J11" s="242">
        <v>6.3E-2</v>
      </c>
      <c r="K11" s="250"/>
      <c r="L11" s="242">
        <v>4.9000000000000002E-2</v>
      </c>
      <c r="M11" s="250"/>
      <c r="N11" s="242">
        <v>0.13100000000000001</v>
      </c>
    </row>
    <row r="12" spans="1:14" ht="20.25" customHeight="1">
      <c r="A12" s="111" t="s">
        <v>227</v>
      </c>
      <c r="B12" s="11"/>
      <c r="C12" s="40"/>
      <c r="D12" s="40"/>
      <c r="E12" s="40"/>
      <c r="F12" s="237"/>
      <c r="G12" s="137"/>
      <c r="H12" s="237"/>
      <c r="I12" s="137"/>
      <c r="J12" s="237"/>
      <c r="K12" s="137"/>
      <c r="L12" s="137"/>
      <c r="M12" s="137"/>
      <c r="N12" s="137"/>
    </row>
    <row r="13" spans="1:14" ht="20.25" customHeight="1">
      <c r="A13" s="11"/>
      <c r="B13" s="77" t="s">
        <v>224</v>
      </c>
      <c r="C13" s="1"/>
      <c r="D13" s="1"/>
      <c r="E13" s="1"/>
      <c r="F13" s="242">
        <v>3.4000000000000002E-2</v>
      </c>
      <c r="G13" s="242"/>
      <c r="H13" s="242">
        <v>5.8000000000000003E-2</v>
      </c>
      <c r="I13" s="137"/>
      <c r="J13" s="253">
        <v>0</v>
      </c>
      <c r="K13" s="242"/>
      <c r="L13" s="242">
        <v>3.0000000000000001E-3</v>
      </c>
      <c r="M13" s="242"/>
      <c r="N13" s="242">
        <v>6.4000000000000001E-2</v>
      </c>
    </row>
    <row r="14" spans="1:14" s="162" customFormat="1" ht="20.25" customHeight="1">
      <c r="A14" s="110"/>
      <c r="B14" s="77" t="s">
        <v>225</v>
      </c>
      <c r="C14" s="163"/>
      <c r="D14" s="163"/>
      <c r="E14" s="163"/>
      <c r="F14" s="242">
        <v>0.161</v>
      </c>
      <c r="G14" s="242"/>
      <c r="H14" s="242">
        <v>0.18099999999999999</v>
      </c>
      <c r="I14" s="137"/>
      <c r="J14" s="242">
        <v>0.193</v>
      </c>
      <c r="K14" s="242"/>
      <c r="L14" s="242">
        <v>0.22</v>
      </c>
      <c r="M14" s="242"/>
      <c r="N14" s="242">
        <v>0.42399999999999999</v>
      </c>
    </row>
    <row r="15" spans="1:14" s="162" customFormat="1" ht="21" customHeight="1">
      <c r="A15" s="110"/>
      <c r="B15" s="77" t="s">
        <v>226</v>
      </c>
      <c r="C15" s="163"/>
      <c r="D15" s="163"/>
      <c r="E15" s="163"/>
      <c r="F15" s="242">
        <v>0.109</v>
      </c>
      <c r="G15" s="242"/>
      <c r="H15" s="242">
        <v>0.14099999999999999</v>
      </c>
      <c r="I15" s="137"/>
      <c r="J15" s="242">
        <v>0.14000000000000001</v>
      </c>
      <c r="K15" s="242"/>
      <c r="L15" s="242">
        <v>0.128</v>
      </c>
      <c r="M15" s="242"/>
      <c r="N15" s="242">
        <v>0.23</v>
      </c>
    </row>
    <row r="16" spans="1:14" s="172" customFormat="1" ht="20.25" customHeight="1">
      <c r="A16" s="111" t="s">
        <v>228</v>
      </c>
      <c r="B16" s="111"/>
      <c r="C16" s="138"/>
      <c r="D16" s="138"/>
      <c r="E16" s="138"/>
      <c r="F16" s="240"/>
      <c r="G16" s="240"/>
      <c r="H16" s="240"/>
      <c r="I16" s="137"/>
      <c r="J16" s="240"/>
      <c r="K16" s="240"/>
      <c r="L16" s="240"/>
      <c r="M16" s="240"/>
      <c r="N16" s="240"/>
    </row>
    <row r="17" spans="1:14" s="172" customFormat="1" ht="20.25" customHeight="1">
      <c r="A17" s="111"/>
      <c r="B17" s="77" t="s">
        <v>224</v>
      </c>
      <c r="C17" s="138"/>
      <c r="D17" s="138"/>
      <c r="E17" s="138"/>
      <c r="F17" s="242">
        <v>1.2999999999999999E-2</v>
      </c>
      <c r="G17" s="242"/>
      <c r="H17" s="242">
        <v>2.3E-2</v>
      </c>
      <c r="I17" s="137"/>
      <c r="J17" s="242">
        <v>3.2000000000000001E-2</v>
      </c>
      <c r="K17" s="242"/>
      <c r="L17" s="242">
        <v>2.5999999999999999E-2</v>
      </c>
      <c r="M17" s="242"/>
      <c r="N17" s="242">
        <v>3.9E-2</v>
      </c>
    </row>
    <row r="18" spans="1:14" s="172" customFormat="1" ht="20.25" customHeight="1">
      <c r="A18" s="111"/>
      <c r="B18" s="77" t="s">
        <v>225</v>
      </c>
      <c r="C18" s="138"/>
      <c r="D18" s="138"/>
      <c r="E18" s="138"/>
      <c r="F18" s="242">
        <v>0.2</v>
      </c>
      <c r="G18" s="248"/>
      <c r="H18" s="242">
        <v>0.20599999999999999</v>
      </c>
      <c r="I18" s="1"/>
      <c r="J18" s="242">
        <v>0.245</v>
      </c>
      <c r="K18" s="248"/>
      <c r="L18" s="242">
        <v>0.20399999999999999</v>
      </c>
      <c r="M18" s="248"/>
      <c r="N18" s="242">
        <v>0.44800000000000001</v>
      </c>
    </row>
    <row r="19" spans="1:14" s="172" customFormat="1" ht="20.25" customHeight="1">
      <c r="A19" s="111"/>
      <c r="B19" s="77" t="s">
        <v>226</v>
      </c>
      <c r="C19" s="138"/>
      <c r="D19" s="138"/>
      <c r="E19" s="138"/>
      <c r="F19" s="242">
        <v>5.1999999999999998E-2</v>
      </c>
      <c r="G19" s="248"/>
      <c r="H19" s="242">
        <v>5.8999999999999997E-2</v>
      </c>
      <c r="I19" s="1"/>
      <c r="J19" s="242">
        <v>7.2999999999999995E-2</v>
      </c>
      <c r="K19" s="248"/>
      <c r="L19" s="242">
        <v>6.4000000000000001E-2</v>
      </c>
      <c r="M19" s="248"/>
      <c r="N19" s="242">
        <v>0.10100000000000001</v>
      </c>
    </row>
    <row r="20" spans="1:14" ht="14.25" customHeight="1">
      <c r="A20" s="326"/>
      <c r="B20" s="451"/>
      <c r="C20" s="451"/>
      <c r="D20" s="451"/>
      <c r="E20" s="451"/>
      <c r="F20" s="451"/>
      <c r="G20" s="451"/>
      <c r="H20" s="451"/>
      <c r="I20" s="451"/>
      <c r="J20" s="451"/>
      <c r="K20" s="451"/>
      <c r="L20" s="451"/>
      <c r="M20" s="451"/>
      <c r="N20" s="451"/>
    </row>
    <row r="21" spans="1:14" ht="15">
      <c r="A21" s="313" t="s">
        <v>229</v>
      </c>
      <c r="B21" s="1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4.25" customHeight="1">
      <c r="A22" s="287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 ht="15">
      <c r="F23" s="1"/>
      <c r="G23" s="1"/>
      <c r="H23" s="1"/>
      <c r="I23" s="1"/>
      <c r="J23" s="1"/>
      <c r="K23" s="1"/>
      <c r="L23" s="1"/>
      <c r="M23" s="1"/>
      <c r="N23" s="1"/>
    </row>
    <row r="24" spans="1:14" ht="15">
      <c r="F24" s="1"/>
      <c r="G24" s="1"/>
      <c r="H24" s="1"/>
      <c r="I24" s="1"/>
      <c r="J24" s="1"/>
      <c r="K24" s="1"/>
      <c r="L24" s="1"/>
      <c r="M24" s="1"/>
      <c r="N24" s="1"/>
    </row>
    <row r="25" spans="1:14" ht="15"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6.5">
      <c r="F26" s="337"/>
      <c r="G26" s="337"/>
      <c r="H26" s="337"/>
      <c r="I26" s="337"/>
      <c r="J26" s="337"/>
      <c r="K26" s="337"/>
      <c r="L26" s="337"/>
      <c r="M26" s="337"/>
      <c r="N26" s="337"/>
    </row>
  </sheetData>
  <mergeCells count="1">
    <mergeCell ref="B20:N20"/>
  </mergeCells>
  <printOptions horizontalCentered="1"/>
  <pageMargins left="0.75" right="0.75" top="0.5" bottom="0.5" header="0.5" footer="0.25"/>
  <pageSetup scale="65" firstPageNumber="2" orientation="portrait" r:id="rId1"/>
  <headerFooter scaleWithDoc="0" alignWithMargins="0">
    <oddFooter>&amp;R&amp;"Arial,Regular"&amp;10Q4 FY22 Stat Book /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D88"/>
  <sheetViews>
    <sheetView view="pageBreakPreview" zoomScaleNormal="100" zoomScaleSheetLayoutView="100" workbookViewId="0"/>
  </sheetViews>
  <sheetFormatPr defaultColWidth="10.625" defaultRowHeight="12.75"/>
  <cols>
    <col min="1" max="1" width="2.625" style="22" customWidth="1"/>
    <col min="2" max="2" width="42.5" style="22" customWidth="1"/>
    <col min="3" max="3" width="10.625" style="22" customWidth="1"/>
    <col min="4" max="4" width="0.75" style="22" customWidth="1"/>
    <col min="5" max="5" width="10.625" style="22" customWidth="1"/>
    <col min="6" max="6" width="0.75" style="22" customWidth="1"/>
    <col min="7" max="7" width="10.625" style="22" customWidth="1"/>
    <col min="8" max="8" width="0.75" style="22" customWidth="1"/>
    <col min="9" max="9" width="10.625" style="22" customWidth="1"/>
    <col min="10" max="10" width="0.75" style="12" customWidth="1"/>
    <col min="11" max="11" width="10.625" style="12"/>
    <col min="12" max="12" width="0.75" style="12" customWidth="1"/>
    <col min="13" max="13" width="10.625" style="12"/>
    <col min="14" max="14" width="0.75" style="12" customWidth="1"/>
    <col min="15" max="15" width="10.625" style="12"/>
    <col min="16" max="16" width="0.75" style="12" customWidth="1"/>
    <col min="17" max="16384" width="10.625" style="12"/>
  </cols>
  <sheetData>
    <row r="1" spans="1:17" s="225" customFormat="1" ht="24" customHeight="1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225" customFormat="1" ht="24" customHeight="1">
      <c r="A2" s="29" t="s">
        <v>230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225" customFormat="1" ht="24" customHeight="1">
      <c r="A3" s="29" t="s">
        <v>144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73" customFormat="1" ht="15.75">
      <c r="A4" s="30"/>
      <c r="B4" s="30"/>
      <c r="C4" s="30"/>
      <c r="D4" s="30"/>
      <c r="E4" s="30"/>
      <c r="F4" s="30"/>
      <c r="G4" s="30"/>
      <c r="H4" s="30"/>
      <c r="I4" s="30"/>
    </row>
    <row r="5" spans="1:17" s="92" customFormat="1" ht="16.5" thickBot="1">
      <c r="A5" s="12"/>
      <c r="B5" s="112"/>
      <c r="C5" s="31" t="s">
        <v>5</v>
      </c>
      <c r="D5" s="31"/>
      <c r="E5" s="31"/>
      <c r="F5" s="31"/>
      <c r="G5" s="31"/>
      <c r="H5" s="31"/>
      <c r="I5" s="31"/>
      <c r="K5" s="31" t="s">
        <v>6</v>
      </c>
      <c r="L5" s="31"/>
      <c r="M5" s="31"/>
      <c r="N5" s="31"/>
      <c r="O5" s="31"/>
      <c r="P5" s="31"/>
      <c r="Q5" s="31"/>
    </row>
    <row r="6" spans="1:17" s="73" customFormat="1" ht="15.75">
      <c r="A6" s="336"/>
      <c r="B6" s="113"/>
      <c r="C6" s="26" t="s">
        <v>145</v>
      </c>
      <c r="D6" s="26"/>
      <c r="E6" s="26" t="s">
        <v>146</v>
      </c>
      <c r="F6" s="26"/>
      <c r="G6" s="26" t="s">
        <v>147</v>
      </c>
      <c r="H6" s="26"/>
      <c r="I6" s="75" t="s">
        <v>148</v>
      </c>
      <c r="K6" s="26" t="s">
        <v>145</v>
      </c>
      <c r="L6" s="26"/>
      <c r="M6" s="26" t="s">
        <v>146</v>
      </c>
      <c r="N6" s="26"/>
      <c r="O6" s="26" t="s">
        <v>147</v>
      </c>
      <c r="P6" s="26"/>
      <c r="Q6" s="75" t="s">
        <v>148</v>
      </c>
    </row>
    <row r="7" spans="1:17" s="26" customFormat="1" ht="15.75">
      <c r="A7" s="33"/>
      <c r="B7" s="14"/>
      <c r="C7" s="13" t="s">
        <v>149</v>
      </c>
      <c r="D7" s="13"/>
      <c r="E7" s="13" t="s">
        <v>149</v>
      </c>
      <c r="F7" s="13"/>
      <c r="G7" s="13" t="s">
        <v>149</v>
      </c>
      <c r="H7" s="13"/>
      <c r="I7" s="13" t="s">
        <v>149</v>
      </c>
      <c r="K7" s="13" t="s">
        <v>149</v>
      </c>
      <c r="L7" s="13"/>
      <c r="M7" s="13" t="s">
        <v>149</v>
      </c>
      <c r="N7" s="13"/>
      <c r="O7" s="13" t="s">
        <v>149</v>
      </c>
      <c r="P7" s="13"/>
      <c r="Q7" s="13" t="s">
        <v>149</v>
      </c>
    </row>
    <row r="8" spans="1:17" ht="15">
      <c r="A8" s="33" t="s">
        <v>231</v>
      </c>
      <c r="B8" s="14"/>
      <c r="C8" s="1"/>
      <c r="D8" s="1"/>
      <c r="E8" s="1"/>
      <c r="F8" s="1"/>
      <c r="G8" s="1"/>
      <c r="H8" s="1"/>
      <c r="I8" s="1"/>
    </row>
    <row r="9" spans="1:17" ht="15">
      <c r="A9" s="11" t="s">
        <v>232</v>
      </c>
      <c r="B9" s="33"/>
      <c r="C9" s="14"/>
      <c r="D9" s="14"/>
      <c r="E9" s="14"/>
      <c r="F9" s="14"/>
      <c r="G9" s="14"/>
      <c r="H9" s="14"/>
      <c r="I9" s="14"/>
    </row>
    <row r="10" spans="1:17" ht="5.0999999999999996" customHeight="1">
      <c r="A10" s="14"/>
      <c r="B10" s="14"/>
      <c r="C10" s="1"/>
      <c r="D10" s="1"/>
      <c r="E10" s="1"/>
      <c r="F10" s="1"/>
      <c r="G10" s="1"/>
      <c r="H10" s="1"/>
      <c r="I10" s="1"/>
    </row>
    <row r="11" spans="1:17" ht="15">
      <c r="A11" s="14"/>
      <c r="B11" s="77" t="s">
        <v>204</v>
      </c>
      <c r="C11" s="1">
        <v>1188</v>
      </c>
      <c r="D11" s="1"/>
      <c r="E11" s="1">
        <v>1248</v>
      </c>
      <c r="F11" s="1"/>
      <c r="G11" s="1">
        <v>1315</v>
      </c>
      <c r="H11" s="1"/>
      <c r="I11" s="1">
        <v>1257</v>
      </c>
      <c r="K11" s="1">
        <v>1231</v>
      </c>
      <c r="M11" s="1">
        <v>1308</v>
      </c>
      <c r="O11" s="1">
        <v>1307</v>
      </c>
      <c r="Q11" s="1">
        <v>1296</v>
      </c>
    </row>
    <row r="12" spans="1:17" ht="15">
      <c r="A12" s="14"/>
      <c r="B12" s="77" t="s">
        <v>205</v>
      </c>
      <c r="C12" s="20">
        <v>557</v>
      </c>
      <c r="D12" s="40"/>
      <c r="E12" s="20">
        <v>547</v>
      </c>
      <c r="F12" s="40"/>
      <c r="G12" s="20">
        <v>541</v>
      </c>
      <c r="H12" s="40"/>
      <c r="I12" s="20">
        <v>551</v>
      </c>
      <c r="K12" s="20">
        <v>551</v>
      </c>
      <c r="M12" s="20">
        <v>532</v>
      </c>
      <c r="O12" s="20">
        <v>524</v>
      </c>
      <c r="Q12" s="20">
        <v>549</v>
      </c>
    </row>
    <row r="13" spans="1:17" ht="15">
      <c r="A13" s="14"/>
      <c r="B13" s="14" t="s">
        <v>174</v>
      </c>
      <c r="C13" s="1">
        <f>SUM(C11:C12)</f>
        <v>1745</v>
      </c>
      <c r="D13" s="1"/>
      <c r="E13" s="1">
        <f>SUM(E11:E12)</f>
        <v>1795</v>
      </c>
      <c r="F13" s="1"/>
      <c r="G13" s="1">
        <f>SUM(G11:G12)</f>
        <v>1856</v>
      </c>
      <c r="H13" s="1"/>
      <c r="I13" s="1">
        <f>SUM(I11:I12)</f>
        <v>1808</v>
      </c>
      <c r="K13" s="1">
        <f>SUM(K11:K12)</f>
        <v>1782</v>
      </c>
      <c r="M13" s="1">
        <v>1840</v>
      </c>
      <c r="O13" s="1">
        <f>SUM(O11:O12)</f>
        <v>1831</v>
      </c>
      <c r="Q13" s="1">
        <f>SUM(Q11:Q12)</f>
        <v>1845</v>
      </c>
    </row>
    <row r="14" spans="1:17" ht="15">
      <c r="A14" s="11"/>
      <c r="B14" s="11" t="s">
        <v>175</v>
      </c>
      <c r="C14" s="20">
        <v>876</v>
      </c>
      <c r="D14" s="40"/>
      <c r="E14" s="20">
        <v>938</v>
      </c>
      <c r="F14" s="40"/>
      <c r="G14" s="20">
        <v>1026</v>
      </c>
      <c r="H14" s="40"/>
      <c r="I14" s="20">
        <v>878</v>
      </c>
      <c r="K14" s="20">
        <v>916</v>
      </c>
      <c r="M14" s="20">
        <v>1082</v>
      </c>
      <c r="O14" s="20">
        <v>1224</v>
      </c>
      <c r="Q14" s="20">
        <v>1092</v>
      </c>
    </row>
    <row r="15" spans="1:17" ht="15">
      <c r="A15" s="11"/>
      <c r="B15" s="111" t="s">
        <v>192</v>
      </c>
      <c r="C15" s="20">
        <f>SUM(C13:C14)</f>
        <v>2621</v>
      </c>
      <c r="D15" s="1"/>
      <c r="E15" s="20">
        <f>SUM(E13:E14)</f>
        <v>2733</v>
      </c>
      <c r="F15" s="1"/>
      <c r="G15" s="20">
        <f>SUM(G13:G14)</f>
        <v>2882</v>
      </c>
      <c r="H15" s="1"/>
      <c r="I15" s="20">
        <f>SUM(I13:I14)</f>
        <v>2686</v>
      </c>
      <c r="K15" s="20">
        <f>SUM(K13:K14)</f>
        <v>2698</v>
      </c>
      <c r="M15" s="20">
        <v>2922</v>
      </c>
      <c r="O15" s="20">
        <f>SUM(O13:O14)</f>
        <v>3055</v>
      </c>
      <c r="Q15" s="20">
        <f>SUM(Q13:Q14)</f>
        <v>2937</v>
      </c>
    </row>
    <row r="16" spans="1:17" ht="15">
      <c r="A16" s="11"/>
      <c r="B16" s="11" t="s">
        <v>177</v>
      </c>
      <c r="C16" s="1">
        <v>508</v>
      </c>
      <c r="D16" s="1"/>
      <c r="E16" s="1">
        <v>552</v>
      </c>
      <c r="F16" s="1"/>
      <c r="G16" s="1">
        <v>537</v>
      </c>
      <c r="H16" s="1"/>
      <c r="I16" s="1">
        <v>543</v>
      </c>
      <c r="K16" s="1">
        <v>526</v>
      </c>
      <c r="M16" s="1">
        <v>555</v>
      </c>
      <c r="O16" s="1">
        <v>530</v>
      </c>
      <c r="Q16" s="1">
        <v>542</v>
      </c>
    </row>
    <row r="17" spans="1:17" ht="15">
      <c r="A17" s="11"/>
      <c r="B17" s="11" t="s">
        <v>178</v>
      </c>
      <c r="C17" s="20">
        <v>252</v>
      </c>
      <c r="D17" s="1"/>
      <c r="E17" s="20">
        <v>277</v>
      </c>
      <c r="F17" s="1"/>
      <c r="G17" s="20">
        <v>266</v>
      </c>
      <c r="H17" s="1"/>
      <c r="I17" s="20">
        <v>277</v>
      </c>
      <c r="K17" s="20">
        <v>276</v>
      </c>
      <c r="M17" s="20">
        <v>302</v>
      </c>
      <c r="O17" s="20">
        <v>289</v>
      </c>
      <c r="Q17" s="20">
        <v>304</v>
      </c>
    </row>
    <row r="18" spans="1:17" s="172" customFormat="1" ht="17.25" customHeight="1">
      <c r="A18" s="111"/>
      <c r="B18" s="111" t="s">
        <v>198</v>
      </c>
      <c r="C18" s="137">
        <f>SUM(C16:C17)</f>
        <v>760</v>
      </c>
      <c r="D18" s="137"/>
      <c r="E18" s="137">
        <f>SUM(E16:E17)</f>
        <v>829</v>
      </c>
      <c r="F18" s="137"/>
      <c r="G18" s="137">
        <f>SUM(G16:G17)</f>
        <v>803</v>
      </c>
      <c r="H18" s="137"/>
      <c r="I18" s="137">
        <f>SUM(I16:I17)</f>
        <v>820</v>
      </c>
      <c r="K18" s="137">
        <f>SUM(K16:K17)</f>
        <v>802</v>
      </c>
      <c r="M18" s="137">
        <v>857</v>
      </c>
      <c r="O18" s="137">
        <f>SUM(O16:O17)</f>
        <v>819</v>
      </c>
      <c r="Q18" s="137">
        <f>SUM(Q16:Q17)</f>
        <v>846</v>
      </c>
    </row>
    <row r="19" spans="1:17" ht="18">
      <c r="A19" s="33"/>
      <c r="B19" s="11" t="s">
        <v>180</v>
      </c>
      <c r="C19" s="1">
        <v>2251</v>
      </c>
      <c r="D19" s="40"/>
      <c r="E19" s="1">
        <v>2706</v>
      </c>
      <c r="F19" s="106"/>
      <c r="G19" s="1">
        <v>2467</v>
      </c>
      <c r="H19" s="40"/>
      <c r="I19" s="1">
        <v>2401</v>
      </c>
      <c r="K19" s="1">
        <v>2396</v>
      </c>
      <c r="M19" s="1">
        <v>2670</v>
      </c>
      <c r="O19" s="1">
        <v>2410</v>
      </c>
      <c r="Q19" s="1">
        <v>2413</v>
      </c>
    </row>
    <row r="20" spans="1:17" ht="15.75" thickBot="1">
      <c r="A20" s="11"/>
      <c r="B20" s="11" t="s">
        <v>233</v>
      </c>
      <c r="C20" s="120">
        <f>C15+C18+C19</f>
        <v>5632</v>
      </c>
      <c r="D20" s="21"/>
      <c r="E20" s="120">
        <f>E15+E18+E19</f>
        <v>6268</v>
      </c>
      <c r="F20" s="21"/>
      <c r="G20" s="120">
        <f>G15+G18+G19</f>
        <v>6152</v>
      </c>
      <c r="H20" s="21"/>
      <c r="I20" s="120">
        <f>I15+I18+I19</f>
        <v>5907</v>
      </c>
      <c r="K20" s="120">
        <f>K15+K18+K19</f>
        <v>5896</v>
      </c>
      <c r="M20" s="120">
        <v>6449</v>
      </c>
      <c r="O20" s="120">
        <f>SUM(O15+O18+O19)</f>
        <v>6284</v>
      </c>
      <c r="Q20" s="120">
        <f>SUM(Q15+Q18+Q19)</f>
        <v>6196</v>
      </c>
    </row>
    <row r="21" spans="1:17" ht="5.0999999999999996" customHeight="1" thickTop="1">
      <c r="A21" s="14"/>
      <c r="B21" s="14"/>
      <c r="C21" s="1"/>
      <c r="D21" s="1"/>
      <c r="E21" s="1"/>
      <c r="F21" s="1"/>
      <c r="G21" s="1"/>
      <c r="H21" s="1"/>
      <c r="I21" s="1"/>
      <c r="K21" s="1"/>
      <c r="M21" s="1"/>
      <c r="O21" s="1"/>
      <c r="Q21" s="1"/>
    </row>
    <row r="22" spans="1:17" ht="15">
      <c r="A22" s="11" t="s">
        <v>234</v>
      </c>
      <c r="B22" s="11"/>
      <c r="C22" s="1"/>
      <c r="D22" s="1"/>
      <c r="E22" s="1"/>
      <c r="F22" s="1"/>
      <c r="G22" s="1"/>
      <c r="H22" s="1"/>
      <c r="I22" s="1"/>
      <c r="K22" s="1"/>
      <c r="M22" s="1"/>
      <c r="O22" s="1"/>
      <c r="Q22" s="1"/>
    </row>
    <row r="23" spans="1:17" ht="5.0999999999999996" customHeight="1">
      <c r="A23" s="14"/>
      <c r="B23" s="14"/>
      <c r="C23" s="1"/>
      <c r="D23" s="1"/>
      <c r="E23" s="1"/>
      <c r="F23" s="1"/>
      <c r="G23" s="1"/>
      <c r="H23" s="1"/>
      <c r="I23" s="1"/>
      <c r="K23" s="1"/>
      <c r="M23" s="1"/>
      <c r="O23" s="1"/>
      <c r="Q23" s="1"/>
    </row>
    <row r="24" spans="1:17" ht="15">
      <c r="A24" s="11"/>
      <c r="B24" s="11" t="s">
        <v>183</v>
      </c>
      <c r="C24" s="1">
        <v>7727</v>
      </c>
      <c r="D24" s="1"/>
      <c r="E24" s="1">
        <v>8475</v>
      </c>
      <c r="F24" s="1"/>
      <c r="G24" s="1">
        <v>8757</v>
      </c>
      <c r="H24" s="1"/>
      <c r="I24" s="1">
        <v>8512</v>
      </c>
      <c r="K24" s="1">
        <v>8309</v>
      </c>
      <c r="M24" s="1">
        <v>8917</v>
      </c>
      <c r="O24" s="1">
        <v>8905</v>
      </c>
      <c r="Q24" s="1">
        <v>8202</v>
      </c>
    </row>
    <row r="25" spans="1:17" ht="15">
      <c r="A25" s="11"/>
      <c r="B25" s="11" t="s">
        <v>177</v>
      </c>
      <c r="C25" s="1">
        <v>4872</v>
      </c>
      <c r="D25" s="1"/>
      <c r="E25" s="1">
        <v>5660</v>
      </c>
      <c r="F25" s="1"/>
      <c r="G25" s="1">
        <v>5389</v>
      </c>
      <c r="H25" s="1"/>
      <c r="I25" s="1">
        <v>5471</v>
      </c>
      <c r="K25" s="1">
        <v>5260</v>
      </c>
      <c r="M25" s="1">
        <v>5684</v>
      </c>
      <c r="O25" s="1">
        <v>5030</v>
      </c>
      <c r="Q25" s="1">
        <v>5029</v>
      </c>
    </row>
    <row r="26" spans="1:17" ht="15">
      <c r="A26" s="11"/>
      <c r="B26" s="11" t="s">
        <v>178</v>
      </c>
      <c r="C26" s="1">
        <v>10281</v>
      </c>
      <c r="D26" s="1"/>
      <c r="E26" s="1">
        <v>13231</v>
      </c>
      <c r="F26" s="1"/>
      <c r="G26" s="1">
        <v>13209</v>
      </c>
      <c r="H26" s="1"/>
      <c r="I26" s="1">
        <v>13738</v>
      </c>
      <c r="K26" s="1">
        <v>13459</v>
      </c>
      <c r="M26" s="1">
        <v>15373</v>
      </c>
      <c r="O26" s="1">
        <v>14067</v>
      </c>
      <c r="Q26" s="1">
        <v>14509</v>
      </c>
    </row>
    <row r="27" spans="1:17" ht="15">
      <c r="A27" s="14"/>
      <c r="B27" s="77" t="s">
        <v>184</v>
      </c>
      <c r="C27" s="1">
        <v>1853</v>
      </c>
      <c r="D27" s="40"/>
      <c r="E27" s="1">
        <v>2145</v>
      </c>
      <c r="F27" s="40"/>
      <c r="G27" s="1">
        <v>1951</v>
      </c>
      <c r="H27" s="40"/>
      <c r="I27" s="1">
        <v>1811</v>
      </c>
      <c r="K27" s="1">
        <v>1717</v>
      </c>
      <c r="M27" s="1">
        <v>1759</v>
      </c>
      <c r="O27" s="1">
        <v>1615</v>
      </c>
      <c r="Q27" s="1">
        <v>1488</v>
      </c>
    </row>
    <row r="28" spans="1:17" ht="15.75" thickBot="1">
      <c r="A28" s="33"/>
      <c r="B28" s="11" t="s">
        <v>235</v>
      </c>
      <c r="C28" s="120">
        <f>SUM(C24:C27)</f>
        <v>24733</v>
      </c>
      <c r="D28" s="21"/>
      <c r="E28" s="120">
        <f>SUM(E24:E27)</f>
        <v>29511</v>
      </c>
      <c r="F28" s="21"/>
      <c r="G28" s="120">
        <f>SUM(G24:G27)</f>
        <v>29306</v>
      </c>
      <c r="H28" s="21"/>
      <c r="I28" s="120">
        <f>SUM(I24:I27)</f>
        <v>29532</v>
      </c>
      <c r="K28" s="120">
        <f>SUM(K24:K27)</f>
        <v>28745</v>
      </c>
      <c r="M28" s="120">
        <v>31733</v>
      </c>
      <c r="O28" s="120">
        <f>SUM(O24:O27)</f>
        <v>29617</v>
      </c>
      <c r="Q28" s="120">
        <f>SUM(Q24:Q27)</f>
        <v>29228</v>
      </c>
    </row>
    <row r="29" spans="1:17" ht="11.25" customHeight="1" thickTop="1">
      <c r="A29" s="33"/>
      <c r="B29" s="11"/>
      <c r="C29" s="21"/>
      <c r="D29" s="21"/>
      <c r="E29" s="21"/>
      <c r="F29" s="107"/>
      <c r="G29" s="21"/>
      <c r="H29" s="21"/>
      <c r="I29" s="21"/>
      <c r="K29" s="21"/>
      <c r="M29" s="21"/>
      <c r="O29" s="21"/>
      <c r="Q29" s="21"/>
    </row>
    <row r="30" spans="1:17" ht="15">
      <c r="A30" s="33" t="s">
        <v>202</v>
      </c>
      <c r="B30" s="14"/>
      <c r="C30" s="1"/>
      <c r="D30" s="1"/>
      <c r="E30" s="1"/>
      <c r="F30" s="1"/>
      <c r="G30" s="1"/>
      <c r="H30" s="1"/>
      <c r="I30" s="1"/>
      <c r="K30" s="1"/>
      <c r="M30" s="1"/>
      <c r="O30" s="1"/>
      <c r="Q30" s="1"/>
    </row>
    <row r="31" spans="1:17" ht="15">
      <c r="A31" s="111" t="s">
        <v>203</v>
      </c>
      <c r="B31" s="14"/>
      <c r="C31" s="1"/>
      <c r="D31" s="14"/>
      <c r="E31" s="1"/>
      <c r="F31" s="14"/>
      <c r="G31" s="1"/>
      <c r="H31" s="14"/>
      <c r="I31" s="1"/>
      <c r="K31" s="1"/>
      <c r="M31" s="1"/>
      <c r="O31" s="1"/>
      <c r="Q31" s="1"/>
    </row>
    <row r="32" spans="1:17" ht="5.0999999999999996" customHeight="1">
      <c r="A32" s="14"/>
      <c r="B32" s="14"/>
      <c r="C32" s="1"/>
      <c r="D32" s="1"/>
      <c r="E32" s="1"/>
      <c r="F32" s="1"/>
      <c r="G32" s="1"/>
      <c r="H32" s="1"/>
      <c r="I32" s="1"/>
      <c r="K32" s="1"/>
      <c r="M32" s="1"/>
      <c r="O32" s="1"/>
      <c r="Q32" s="1"/>
    </row>
    <row r="33" spans="1:17" ht="15">
      <c r="A33" s="14"/>
      <c r="B33" s="77" t="s">
        <v>172</v>
      </c>
      <c r="C33" s="28">
        <v>22.67</v>
      </c>
      <c r="D33" s="54"/>
      <c r="E33" s="28">
        <v>22.73</v>
      </c>
      <c r="F33" s="54"/>
      <c r="G33" s="28">
        <v>22.53</v>
      </c>
      <c r="H33" s="54"/>
      <c r="I33" s="28">
        <v>23.26</v>
      </c>
      <c r="K33" s="28">
        <v>23.57</v>
      </c>
      <c r="M33" s="28">
        <v>23.63</v>
      </c>
      <c r="O33" s="28">
        <v>22.75</v>
      </c>
      <c r="Q33" s="28">
        <v>23.57</v>
      </c>
    </row>
    <row r="34" spans="1:17" ht="15">
      <c r="A34" s="14"/>
      <c r="B34" s="77" t="s">
        <v>173</v>
      </c>
      <c r="C34" s="23">
        <v>12.43</v>
      </c>
      <c r="D34" s="108"/>
      <c r="E34" s="23">
        <v>12.53</v>
      </c>
      <c r="F34" s="108"/>
      <c r="G34" s="23">
        <v>12.97</v>
      </c>
      <c r="H34" s="108"/>
      <c r="I34" s="23">
        <v>13.15</v>
      </c>
      <c r="K34" s="23">
        <v>13.09</v>
      </c>
      <c r="M34" s="23">
        <v>13.24</v>
      </c>
      <c r="O34" s="23">
        <v>13.31</v>
      </c>
      <c r="Q34" s="23">
        <v>13.59</v>
      </c>
    </row>
    <row r="35" spans="1:17" ht="15">
      <c r="A35" s="14"/>
      <c r="B35" s="77" t="s">
        <v>174</v>
      </c>
      <c r="C35" s="196">
        <v>19.399999999999999</v>
      </c>
      <c r="D35" s="196"/>
      <c r="E35" s="196">
        <v>19.62</v>
      </c>
      <c r="F35" s="196"/>
      <c r="G35" s="196">
        <v>19.739999999999998</v>
      </c>
      <c r="H35" s="196"/>
      <c r="I35" s="196">
        <v>20.170000000000002</v>
      </c>
      <c r="K35" s="15">
        <v>20.329999999999998</v>
      </c>
      <c r="M35" s="15">
        <v>20.63</v>
      </c>
      <c r="O35" s="15">
        <v>20.05</v>
      </c>
      <c r="Q35" s="15">
        <v>20.6</v>
      </c>
    </row>
    <row r="36" spans="1:17" ht="15">
      <c r="A36" s="11"/>
      <c r="B36" s="11" t="s">
        <v>206</v>
      </c>
      <c r="C36" s="23">
        <v>15.42</v>
      </c>
      <c r="D36" s="108"/>
      <c r="E36" s="23">
        <v>15.58</v>
      </c>
      <c r="F36" s="108"/>
      <c r="G36" s="23">
        <v>15.66</v>
      </c>
      <c r="H36" s="108"/>
      <c r="I36" s="23">
        <v>16.52</v>
      </c>
      <c r="K36" s="23">
        <v>15.98</v>
      </c>
      <c r="M36" s="23">
        <v>15.54</v>
      </c>
      <c r="O36" s="23">
        <v>14.76</v>
      </c>
      <c r="Q36" s="23">
        <v>15.41</v>
      </c>
    </row>
    <row r="37" spans="1:17" ht="15">
      <c r="A37" s="11"/>
      <c r="B37" s="111" t="s">
        <v>192</v>
      </c>
      <c r="C37" s="90">
        <v>18.07</v>
      </c>
      <c r="D37" s="15"/>
      <c r="E37" s="90">
        <v>18.239999999999998</v>
      </c>
      <c r="F37" s="15"/>
      <c r="G37" s="90">
        <v>18.29</v>
      </c>
      <c r="H37" s="15"/>
      <c r="I37" s="90">
        <v>18.98</v>
      </c>
      <c r="K37" s="90">
        <v>18.850000000000001</v>
      </c>
      <c r="M37" s="90">
        <v>18.75</v>
      </c>
      <c r="O37" s="90">
        <v>17.93</v>
      </c>
      <c r="Q37" s="90">
        <v>18.670000000000002</v>
      </c>
    </row>
    <row r="38" spans="1:17" ht="15">
      <c r="A38" s="11"/>
      <c r="B38" s="11" t="s">
        <v>177</v>
      </c>
      <c r="C38" s="15">
        <v>53.38</v>
      </c>
      <c r="D38" s="15"/>
      <c r="E38" s="15">
        <v>53.7</v>
      </c>
      <c r="F38" s="15"/>
      <c r="G38" s="15">
        <v>55.25</v>
      </c>
      <c r="H38" s="15"/>
      <c r="I38" s="15">
        <v>56.45</v>
      </c>
      <c r="K38" s="15">
        <v>54.8</v>
      </c>
      <c r="M38" s="15">
        <v>54.25</v>
      </c>
      <c r="O38" s="15">
        <v>52.95</v>
      </c>
      <c r="Q38" s="15">
        <v>53.79</v>
      </c>
    </row>
    <row r="39" spans="1:17" ht="15">
      <c r="A39" s="11"/>
      <c r="B39" s="11" t="s">
        <v>178</v>
      </c>
      <c r="C39" s="23">
        <v>46.97</v>
      </c>
      <c r="D39" s="15"/>
      <c r="E39" s="23">
        <v>46.77</v>
      </c>
      <c r="F39" s="15"/>
      <c r="G39" s="23">
        <v>48.01</v>
      </c>
      <c r="H39" s="15"/>
      <c r="I39" s="23">
        <v>48.72</v>
      </c>
      <c r="K39" s="23">
        <v>47.43</v>
      </c>
      <c r="M39" s="23">
        <v>46.45</v>
      </c>
      <c r="O39" s="23">
        <v>44.94</v>
      </c>
      <c r="Q39" s="23">
        <v>45.83</v>
      </c>
    </row>
    <row r="40" spans="1:17" s="172" customFormat="1" ht="17.25" customHeight="1">
      <c r="A40" s="111"/>
      <c r="B40" s="111" t="s">
        <v>198</v>
      </c>
      <c r="C40" s="171">
        <v>51.25</v>
      </c>
      <c r="D40" s="171"/>
      <c r="E40" s="171">
        <v>51.38</v>
      </c>
      <c r="F40" s="171"/>
      <c r="G40" s="171">
        <v>52.85</v>
      </c>
      <c r="H40" s="171"/>
      <c r="I40" s="171">
        <v>53.84</v>
      </c>
      <c r="K40" s="171">
        <v>52.26</v>
      </c>
      <c r="M40" s="171">
        <v>51.5</v>
      </c>
      <c r="O40" s="171">
        <v>50.12</v>
      </c>
      <c r="Q40" s="171">
        <v>50.93</v>
      </c>
    </row>
    <row r="41" spans="1:17" ht="18">
      <c r="A41" s="33"/>
      <c r="B41" s="11" t="s">
        <v>180</v>
      </c>
      <c r="C41" s="15">
        <v>7.22</v>
      </c>
      <c r="D41" s="108"/>
      <c r="E41" s="15">
        <v>7.2</v>
      </c>
      <c r="F41" s="108"/>
      <c r="G41" s="15">
        <v>7.45</v>
      </c>
      <c r="H41" s="108"/>
      <c r="I41" s="15">
        <v>7.77</v>
      </c>
      <c r="K41" s="15">
        <v>7.26</v>
      </c>
      <c r="M41" s="15">
        <v>7.15</v>
      </c>
      <c r="O41" s="15">
        <v>7.21</v>
      </c>
      <c r="Q41" s="15">
        <v>7.19</v>
      </c>
    </row>
    <row r="42" spans="1:17" ht="15.75" thickBot="1">
      <c r="A42" s="11"/>
      <c r="B42" s="11" t="s">
        <v>207</v>
      </c>
      <c r="C42" s="121">
        <v>18.21</v>
      </c>
      <c r="D42" s="55"/>
      <c r="E42" s="121">
        <v>17.86</v>
      </c>
      <c r="F42" s="55"/>
      <c r="G42" s="121">
        <v>18.46</v>
      </c>
      <c r="H42" s="55"/>
      <c r="I42" s="121">
        <v>19.260000000000002</v>
      </c>
      <c r="K42" s="121">
        <v>18.690000000000001</v>
      </c>
      <c r="M42" s="121">
        <v>18.3</v>
      </c>
      <c r="O42" s="121">
        <v>18.010000000000002</v>
      </c>
      <c r="Q42" s="121">
        <v>18.61</v>
      </c>
    </row>
    <row r="43" spans="1:17" ht="5.25" customHeight="1" thickTop="1">
      <c r="A43" s="14"/>
      <c r="B43" s="14"/>
      <c r="C43" s="1"/>
      <c r="D43" s="1"/>
      <c r="E43" s="1"/>
      <c r="F43" s="1"/>
      <c r="G43" s="1"/>
      <c r="H43" s="1"/>
      <c r="I43" s="1"/>
      <c r="K43" s="1"/>
      <c r="M43" s="1"/>
      <c r="O43" s="1"/>
      <c r="Q43" s="1"/>
    </row>
    <row r="44" spans="1:17" ht="15">
      <c r="A44" s="111" t="s">
        <v>208</v>
      </c>
      <c r="B44" s="11"/>
      <c r="C44" s="1"/>
      <c r="D44" s="1"/>
      <c r="E44" s="1"/>
      <c r="F44" s="1"/>
      <c r="G44" s="1"/>
      <c r="H44" s="1"/>
      <c r="I44" s="1"/>
      <c r="K44" s="1"/>
      <c r="M44" s="1"/>
      <c r="O44" s="1"/>
      <c r="Q44" s="1"/>
    </row>
    <row r="45" spans="1:17" ht="5.0999999999999996" customHeight="1">
      <c r="A45" s="14"/>
      <c r="B45" s="14"/>
      <c r="C45" s="1"/>
      <c r="D45" s="1"/>
      <c r="E45" s="1"/>
      <c r="F45" s="1"/>
      <c r="G45" s="1"/>
      <c r="H45" s="1"/>
      <c r="I45" s="1"/>
      <c r="K45" s="1"/>
      <c r="M45" s="1"/>
      <c r="O45" s="1"/>
      <c r="Q45" s="1"/>
    </row>
    <row r="46" spans="1:17" ht="15">
      <c r="A46" s="11"/>
      <c r="B46" s="11" t="s">
        <v>236</v>
      </c>
      <c r="C46" s="28">
        <v>1.22</v>
      </c>
      <c r="D46" s="54"/>
      <c r="E46" s="28">
        <v>1.29</v>
      </c>
      <c r="F46" s="54"/>
      <c r="G46" s="28">
        <v>1.36</v>
      </c>
      <c r="H46" s="54"/>
      <c r="I46" s="28">
        <v>1.37</v>
      </c>
      <c r="K46" s="28">
        <v>1.35</v>
      </c>
      <c r="M46" s="28">
        <v>1.41</v>
      </c>
      <c r="O46" s="28">
        <v>1.4</v>
      </c>
      <c r="Q46" s="28">
        <v>1.37</v>
      </c>
    </row>
    <row r="47" spans="1:17" ht="15">
      <c r="A47" s="11"/>
      <c r="B47" s="11" t="s">
        <v>177</v>
      </c>
      <c r="C47" s="15">
        <v>1.44</v>
      </c>
      <c r="D47" s="15"/>
      <c r="E47" s="15">
        <v>1.52</v>
      </c>
      <c r="F47" s="15"/>
      <c r="G47" s="15">
        <v>1.6</v>
      </c>
      <c r="H47" s="15"/>
      <c r="I47" s="15">
        <v>1.62</v>
      </c>
      <c r="K47" s="15">
        <v>1.56</v>
      </c>
      <c r="M47" s="15">
        <v>1.57</v>
      </c>
      <c r="O47" s="15">
        <v>1.53</v>
      </c>
      <c r="Q47" s="15">
        <v>1.52</v>
      </c>
    </row>
    <row r="48" spans="1:17" ht="15">
      <c r="A48" s="11"/>
      <c r="B48" s="11" t="s">
        <v>178</v>
      </c>
      <c r="C48" s="15">
        <v>0.56999999999999995</v>
      </c>
      <c r="D48" s="15"/>
      <c r="E48" s="15">
        <v>0.57999999999999996</v>
      </c>
      <c r="F48" s="15"/>
      <c r="G48" s="15">
        <v>0.6</v>
      </c>
      <c r="H48" s="15"/>
      <c r="I48" s="15">
        <v>0.63</v>
      </c>
      <c r="K48" s="15">
        <v>0.59</v>
      </c>
      <c r="M48" s="15">
        <v>0.56999999999999995</v>
      </c>
      <c r="O48" s="15">
        <v>0.56999999999999995</v>
      </c>
      <c r="Q48" s="15">
        <v>0.59</v>
      </c>
    </row>
    <row r="49" spans="1:30" ht="15">
      <c r="A49" s="14"/>
      <c r="B49" s="14" t="s">
        <v>184</v>
      </c>
      <c r="C49" s="15">
        <v>0.69</v>
      </c>
      <c r="D49" s="108"/>
      <c r="E49" s="15">
        <v>0.74</v>
      </c>
      <c r="F49" s="108"/>
      <c r="G49" s="15">
        <v>0.77</v>
      </c>
      <c r="H49" s="108"/>
      <c r="I49" s="15">
        <v>0.78</v>
      </c>
      <c r="K49" s="15">
        <v>0.76</v>
      </c>
      <c r="M49" s="15">
        <v>0.75</v>
      </c>
      <c r="O49" s="15">
        <v>0.76</v>
      </c>
      <c r="Q49" s="15">
        <v>0.72</v>
      </c>
    </row>
    <row r="50" spans="1:30" ht="15.75" thickBot="1">
      <c r="A50" s="33"/>
      <c r="B50" s="11" t="s">
        <v>209</v>
      </c>
      <c r="C50" s="121">
        <v>0.95</v>
      </c>
      <c r="D50" s="55"/>
      <c r="E50" s="121">
        <v>0.97</v>
      </c>
      <c r="F50" s="55"/>
      <c r="G50" s="121">
        <v>1.02</v>
      </c>
      <c r="H50" s="55"/>
      <c r="I50" s="121">
        <v>1.04</v>
      </c>
      <c r="K50" s="121">
        <v>1</v>
      </c>
      <c r="M50" s="121">
        <v>1</v>
      </c>
      <c r="O50" s="121">
        <v>0.99</v>
      </c>
      <c r="Q50" s="121">
        <v>0.98</v>
      </c>
    </row>
    <row r="51" spans="1:30" ht="11.25" customHeight="1" thickTop="1">
      <c r="A51" s="33"/>
      <c r="B51" s="11"/>
      <c r="C51" s="21"/>
      <c r="D51" s="21"/>
      <c r="E51" s="21"/>
      <c r="F51" s="107"/>
      <c r="G51" s="21"/>
      <c r="H51" s="21"/>
      <c r="I51" s="21"/>
      <c r="K51" s="21"/>
      <c r="M51" s="21"/>
      <c r="O51" s="21"/>
      <c r="Q51" s="21"/>
    </row>
    <row r="52" spans="1:30" ht="15">
      <c r="A52" s="35" t="s">
        <v>210</v>
      </c>
      <c r="B52" s="33"/>
      <c r="C52" s="14"/>
      <c r="D52" s="14"/>
      <c r="E52" s="14"/>
      <c r="F52" s="14"/>
      <c r="G52" s="14"/>
      <c r="H52" s="14"/>
      <c r="I52" s="14"/>
      <c r="K52" s="14"/>
      <c r="M52" s="14"/>
      <c r="O52" s="14"/>
      <c r="Q52" s="14"/>
    </row>
    <row r="53" spans="1:30" ht="15">
      <c r="A53" s="111" t="s">
        <v>211</v>
      </c>
      <c r="B53" s="33"/>
      <c r="C53" s="14"/>
      <c r="D53" s="14"/>
      <c r="E53" s="14"/>
      <c r="F53" s="14"/>
      <c r="G53" s="14"/>
      <c r="H53" s="14"/>
      <c r="I53" s="14"/>
      <c r="K53" s="14"/>
      <c r="L53" s="51"/>
      <c r="M53" s="14"/>
      <c r="O53" s="14"/>
      <c r="Q53" s="14"/>
      <c r="T53" s="131"/>
      <c r="V53" s="51"/>
      <c r="W53" s="51"/>
      <c r="Y53" s="51"/>
      <c r="Z53" s="51"/>
      <c r="AB53" s="131"/>
      <c r="AD53" s="131"/>
    </row>
    <row r="54" spans="1:30" ht="5.25" customHeight="1">
      <c r="A54" s="14"/>
      <c r="B54" s="14"/>
      <c r="C54" s="1"/>
      <c r="D54" s="1"/>
      <c r="E54" s="1"/>
      <c r="F54" s="1"/>
      <c r="G54" s="1"/>
      <c r="H54" s="1"/>
      <c r="I54" s="1"/>
      <c r="K54" s="1"/>
      <c r="M54" s="1"/>
      <c r="O54" s="1"/>
      <c r="Q54" s="1"/>
    </row>
    <row r="55" spans="1:30" ht="15">
      <c r="A55" s="14"/>
      <c r="B55" s="77" t="s">
        <v>172</v>
      </c>
      <c r="C55" s="192">
        <v>-5.2999999999999999E-2</v>
      </c>
      <c r="D55" s="2"/>
      <c r="E55" s="192">
        <v>-2.7E-2</v>
      </c>
      <c r="F55" s="179"/>
      <c r="G55" s="192">
        <v>-5.0000000000000001E-3</v>
      </c>
      <c r="H55" s="179"/>
      <c r="I55" s="192">
        <v>4.5999999999999999E-2</v>
      </c>
      <c r="J55" s="185"/>
      <c r="K55" s="192">
        <v>3.5999999999999997E-2</v>
      </c>
      <c r="L55" s="186"/>
      <c r="M55" s="192">
        <v>4.8000000000000001E-2</v>
      </c>
      <c r="O55" s="192">
        <v>-6.0000000000000001E-3</v>
      </c>
      <c r="Q55" s="192">
        <v>3.1E-2</v>
      </c>
      <c r="T55" s="340"/>
      <c r="V55" s="205"/>
      <c r="W55" s="103"/>
      <c r="Y55" s="205"/>
      <c r="Z55" s="103"/>
    </row>
    <row r="56" spans="1:30" ht="15">
      <c r="A56" s="14"/>
      <c r="B56" s="77" t="s">
        <v>173</v>
      </c>
      <c r="C56" s="192">
        <v>-2.3E-2</v>
      </c>
      <c r="D56" s="2"/>
      <c r="E56" s="192">
        <v>-1.7999999999999999E-2</v>
      </c>
      <c r="F56" s="179"/>
      <c r="G56" s="192">
        <v>-1.4999999999999999E-2</v>
      </c>
      <c r="H56" s="179"/>
      <c r="I56" s="192">
        <v>-2.5000000000000001E-2</v>
      </c>
      <c r="J56" s="185"/>
      <c r="K56" s="192">
        <v>-1.0999999999999999E-2</v>
      </c>
      <c r="L56" s="186"/>
      <c r="M56" s="192">
        <v>-2.7E-2</v>
      </c>
      <c r="O56" s="192">
        <v>-3.1E-2</v>
      </c>
      <c r="Q56" s="192">
        <v>-4.0000000000000001E-3</v>
      </c>
      <c r="T56" s="340"/>
      <c r="V56" s="205"/>
      <c r="W56" s="103"/>
      <c r="Y56" s="205"/>
      <c r="Z56" s="103"/>
    </row>
    <row r="57" spans="1:30" ht="15">
      <c r="A57" s="14"/>
      <c r="B57" s="14" t="s">
        <v>174</v>
      </c>
      <c r="C57" s="192">
        <v>-4.3999999999999997E-2</v>
      </c>
      <c r="D57" s="2"/>
      <c r="E57" s="192">
        <v>-2.4E-2</v>
      </c>
      <c r="F57" s="179"/>
      <c r="G57" s="192">
        <v>-8.0000000000000002E-3</v>
      </c>
      <c r="H57" s="179"/>
      <c r="I57" s="192">
        <v>2.3E-2</v>
      </c>
      <c r="J57" s="185"/>
      <c r="K57" s="192">
        <v>2.1000000000000001E-2</v>
      </c>
      <c r="L57" s="186"/>
      <c r="M57" s="192">
        <v>2.5000000000000001E-2</v>
      </c>
      <c r="O57" s="192">
        <v>-1.2999999999999999E-2</v>
      </c>
      <c r="Q57" s="192">
        <v>0.02</v>
      </c>
      <c r="T57" s="340"/>
      <c r="V57" s="205"/>
      <c r="W57" s="103"/>
      <c r="Y57" s="205"/>
      <c r="Z57" s="103"/>
    </row>
    <row r="58" spans="1:30" ht="15">
      <c r="A58" s="11"/>
      <c r="B58" s="11" t="s">
        <v>175</v>
      </c>
      <c r="C58" s="192">
        <v>6.3E-2</v>
      </c>
      <c r="D58" s="2"/>
      <c r="E58" s="192">
        <v>8.3000000000000004E-2</v>
      </c>
      <c r="F58" s="179"/>
      <c r="G58" s="192">
        <v>1E-3</v>
      </c>
      <c r="H58" s="179"/>
      <c r="I58" s="192">
        <v>-1.2999999999999999E-2</v>
      </c>
      <c r="J58" s="185"/>
      <c r="K58" s="192">
        <v>4.5999999999999999E-2</v>
      </c>
      <c r="L58" s="187"/>
      <c r="M58" s="192">
        <v>0.154</v>
      </c>
      <c r="O58" s="192">
        <v>0.193</v>
      </c>
      <c r="Q58" s="192">
        <v>0.24399999999999999</v>
      </c>
      <c r="T58" s="340"/>
      <c r="V58" s="205"/>
      <c r="W58" s="104"/>
      <c r="Y58" s="205"/>
      <c r="Z58" s="104"/>
    </row>
    <row r="59" spans="1:30" ht="15">
      <c r="A59" s="11"/>
      <c r="B59" s="11" t="s">
        <v>192</v>
      </c>
      <c r="C59" s="192">
        <v>-1.0999999999999999E-2</v>
      </c>
      <c r="D59" s="2"/>
      <c r="E59" s="192">
        <v>0.01</v>
      </c>
      <c r="F59" s="179"/>
      <c r="G59" s="192">
        <v>-5.0000000000000001E-3</v>
      </c>
      <c r="H59" s="179"/>
      <c r="I59" s="192">
        <v>1.0999999999999999E-2</v>
      </c>
      <c r="J59" s="185"/>
      <c r="K59" s="192">
        <v>2.9000000000000001E-2</v>
      </c>
      <c r="L59" s="186"/>
      <c r="M59" s="192">
        <v>6.9000000000000006E-2</v>
      </c>
      <c r="O59" s="192">
        <v>0.06</v>
      </c>
      <c r="Q59" s="192">
        <v>9.2999999999999999E-2</v>
      </c>
      <c r="T59" s="340"/>
      <c r="V59" s="205"/>
      <c r="W59" s="103"/>
      <c r="Y59" s="205"/>
      <c r="Z59" s="103"/>
    </row>
    <row r="60" spans="1:30" ht="15">
      <c r="A60" s="11"/>
      <c r="B60" s="11" t="s">
        <v>177</v>
      </c>
      <c r="C60" s="192">
        <v>2E-3</v>
      </c>
      <c r="D60" s="2"/>
      <c r="E60" s="192">
        <v>1.4999999999999999E-2</v>
      </c>
      <c r="F60" s="179"/>
      <c r="G60" s="192">
        <v>-1.6E-2</v>
      </c>
      <c r="H60" s="179"/>
      <c r="I60" s="192">
        <v>-1.7999999999999999E-2</v>
      </c>
      <c r="J60" s="185"/>
      <c r="K60" s="192">
        <v>3.5000000000000003E-2</v>
      </c>
      <c r="L60" s="187"/>
      <c r="M60" s="192">
        <v>5.0000000000000001E-3</v>
      </c>
      <c r="O60" s="192">
        <v>-1.2999999999999999E-2</v>
      </c>
      <c r="Q60" s="192">
        <v>-2E-3</v>
      </c>
      <c r="T60" s="340"/>
      <c r="V60" s="205"/>
      <c r="W60" s="104"/>
      <c r="Y60" s="205"/>
      <c r="Z60" s="104"/>
    </row>
    <row r="61" spans="1:30" ht="15">
      <c r="A61" s="11"/>
      <c r="B61" s="11" t="s">
        <v>178</v>
      </c>
      <c r="C61" s="192">
        <v>5.8999999999999997E-2</v>
      </c>
      <c r="D61" s="2"/>
      <c r="E61" s="192">
        <v>7.3999999999999996E-2</v>
      </c>
      <c r="F61" s="179"/>
      <c r="G61" s="192">
        <v>4.7E-2</v>
      </c>
      <c r="H61" s="179"/>
      <c r="I61" s="192">
        <v>4.4999999999999998E-2</v>
      </c>
      <c r="J61" s="185"/>
      <c r="K61" s="192">
        <v>9.5000000000000001E-2</v>
      </c>
      <c r="L61" s="187"/>
      <c r="M61" s="192">
        <v>0.09</v>
      </c>
      <c r="O61" s="192">
        <v>8.5999999999999993E-2</v>
      </c>
      <c r="Q61" s="192">
        <v>9.7000000000000003E-2</v>
      </c>
      <c r="T61" s="340"/>
      <c r="V61" s="205"/>
      <c r="W61" s="104"/>
      <c r="Y61" s="205"/>
      <c r="Z61" s="104"/>
    </row>
    <row r="62" spans="1:30" s="172" customFormat="1" ht="18" customHeight="1">
      <c r="A62" s="111"/>
      <c r="B62" s="111" t="s">
        <v>198</v>
      </c>
      <c r="C62" s="192">
        <v>0.02</v>
      </c>
      <c r="D62" s="173"/>
      <c r="E62" s="192">
        <v>3.4000000000000002E-2</v>
      </c>
      <c r="F62" s="180"/>
      <c r="G62" s="192">
        <v>4.0000000000000001E-3</v>
      </c>
      <c r="H62" s="180"/>
      <c r="I62" s="192">
        <v>2E-3</v>
      </c>
      <c r="J62" s="191"/>
      <c r="K62" s="192">
        <v>5.5E-2</v>
      </c>
      <c r="L62" s="188"/>
      <c r="M62" s="192">
        <v>3.4000000000000002E-2</v>
      </c>
      <c r="O62" s="192">
        <v>0.02</v>
      </c>
      <c r="Q62" s="192">
        <v>3.2000000000000001E-2</v>
      </c>
      <c r="T62" s="341"/>
      <c r="V62" s="338"/>
      <c r="W62" s="339"/>
      <c r="Y62" s="338"/>
      <c r="Z62" s="339"/>
    </row>
    <row r="63" spans="1:30" ht="18">
      <c r="A63" s="11"/>
      <c r="B63" s="11" t="s">
        <v>180</v>
      </c>
      <c r="C63" s="192">
        <v>2.1999999999999999E-2</v>
      </c>
      <c r="D63" s="24"/>
      <c r="E63" s="192">
        <v>5.2999999999999999E-2</v>
      </c>
      <c r="F63" s="189"/>
      <c r="G63" s="192">
        <v>-1.2999999999999999E-2</v>
      </c>
      <c r="H63" s="189"/>
      <c r="I63" s="192">
        <v>-1.2E-2</v>
      </c>
      <c r="J63" s="185"/>
      <c r="K63" s="192">
        <v>6.4000000000000001E-2</v>
      </c>
      <c r="L63" s="187"/>
      <c r="M63" s="192">
        <v>-1.2999999999999999E-2</v>
      </c>
      <c r="O63" s="192">
        <v>-2.3E-2</v>
      </c>
      <c r="Q63" s="192">
        <v>5.0000000000000001E-3</v>
      </c>
      <c r="T63" s="340"/>
      <c r="V63" s="205"/>
      <c r="W63" s="104"/>
      <c r="Y63" s="205"/>
      <c r="Z63" s="104"/>
    </row>
    <row r="64" spans="1:30" ht="15">
      <c r="A64" s="11"/>
      <c r="B64" s="111" t="s">
        <v>213</v>
      </c>
      <c r="C64" s="192">
        <v>6.0000000000000001E-3</v>
      </c>
      <c r="D64" s="2"/>
      <c r="E64" s="192">
        <v>3.1E-2</v>
      </c>
      <c r="F64" s="179"/>
      <c r="G64" s="192">
        <v>-7.0000000000000001E-3</v>
      </c>
      <c r="H64" s="179"/>
      <c r="I64" s="255">
        <v>0</v>
      </c>
      <c r="J64" s="185"/>
      <c r="K64" s="192">
        <v>4.7E-2</v>
      </c>
      <c r="L64" s="186"/>
      <c r="M64" s="192">
        <v>2.9000000000000001E-2</v>
      </c>
      <c r="O64" s="192">
        <v>2.1000000000000001E-2</v>
      </c>
      <c r="Q64" s="192">
        <v>4.9000000000000002E-2</v>
      </c>
      <c r="T64" s="340"/>
      <c r="V64" s="205"/>
      <c r="W64" s="103"/>
      <c r="Y64" s="205"/>
      <c r="Z64" s="103"/>
    </row>
    <row r="65" spans="1:30" ht="5.0999999999999996" customHeight="1">
      <c r="A65" s="14"/>
      <c r="B65" s="14"/>
      <c r="C65" s="183"/>
      <c r="D65" s="1"/>
      <c r="E65" s="183"/>
      <c r="F65" s="183"/>
      <c r="G65" s="183"/>
      <c r="H65" s="183"/>
      <c r="I65" s="183"/>
      <c r="J65" s="185"/>
      <c r="K65" s="183"/>
      <c r="L65" s="185"/>
      <c r="M65" s="183"/>
      <c r="O65" s="183"/>
      <c r="Q65" s="1"/>
    </row>
    <row r="66" spans="1:30" s="51" customFormat="1" ht="15.75">
      <c r="A66" s="11" t="s">
        <v>214</v>
      </c>
      <c r="B66" s="35"/>
      <c r="C66" s="184"/>
      <c r="D66" s="13"/>
      <c r="E66" s="184"/>
      <c r="F66" s="184"/>
      <c r="G66" s="184"/>
      <c r="H66" s="184"/>
      <c r="I66" s="184"/>
      <c r="J66" s="190"/>
      <c r="K66" s="184"/>
      <c r="L66" s="190"/>
      <c r="M66" s="184"/>
      <c r="O66" s="184"/>
      <c r="Q66" s="13"/>
    </row>
    <row r="67" spans="1:30" ht="5.0999999999999996" customHeight="1">
      <c r="A67" s="14"/>
      <c r="B67" s="14"/>
      <c r="C67" s="183"/>
      <c r="D67" s="1"/>
      <c r="E67" s="183"/>
      <c r="F67" s="183"/>
      <c r="G67" s="183"/>
      <c r="H67" s="183"/>
      <c r="I67" s="183"/>
      <c r="J67" s="185"/>
      <c r="K67" s="183"/>
      <c r="L67" s="185"/>
      <c r="M67" s="183"/>
      <c r="O67" s="183"/>
      <c r="Q67" s="1"/>
    </row>
    <row r="68" spans="1:30" ht="15">
      <c r="A68" s="14"/>
      <c r="B68" s="77" t="s">
        <v>237</v>
      </c>
      <c r="C68" s="192">
        <v>1.6E-2</v>
      </c>
      <c r="D68" s="2"/>
      <c r="E68" s="192">
        <v>4.5999999999999999E-2</v>
      </c>
      <c r="F68" s="179"/>
      <c r="G68" s="192">
        <v>5.3999999999999999E-2</v>
      </c>
      <c r="H68" s="179"/>
      <c r="I68" s="192">
        <v>6.6000000000000003E-2</v>
      </c>
      <c r="J68" s="185"/>
      <c r="K68" s="192">
        <v>7.8E-2</v>
      </c>
      <c r="L68" s="103"/>
      <c r="M68" s="192">
        <v>0.09</v>
      </c>
      <c r="O68" s="192">
        <v>4.0000000000000001E-3</v>
      </c>
      <c r="Q68" s="192">
        <v>4.4999999999999998E-2</v>
      </c>
      <c r="S68" s="103"/>
      <c r="T68" s="103"/>
      <c r="V68" s="103"/>
      <c r="W68" s="103"/>
      <c r="Y68" s="103"/>
      <c r="Z68" s="103"/>
      <c r="AB68" s="103"/>
    </row>
    <row r="69" spans="1:30" ht="15">
      <c r="A69" s="14"/>
      <c r="B69" s="77" t="s">
        <v>173</v>
      </c>
      <c r="C69" s="192">
        <v>1.6E-2</v>
      </c>
      <c r="D69" s="2"/>
      <c r="E69" s="192">
        <v>2.4E-2</v>
      </c>
      <c r="F69" s="179"/>
      <c r="G69" s="192">
        <v>3.1E-2</v>
      </c>
      <c r="H69" s="179"/>
      <c r="I69" s="192">
        <v>1.7000000000000001E-2</v>
      </c>
      <c r="J69" s="185"/>
      <c r="K69" s="192">
        <v>0.04</v>
      </c>
      <c r="L69" s="103"/>
      <c r="M69" s="192">
        <v>2.8000000000000001E-2</v>
      </c>
      <c r="O69" s="192">
        <v>-5.0000000000000001E-3</v>
      </c>
      <c r="Q69" s="192">
        <v>2.8000000000000001E-2</v>
      </c>
      <c r="S69" s="103"/>
      <c r="T69" s="103"/>
      <c r="V69" s="103"/>
      <c r="W69" s="103"/>
      <c r="Y69" s="103"/>
      <c r="Z69" s="103"/>
      <c r="AB69" s="103"/>
    </row>
    <row r="70" spans="1:30" ht="15">
      <c r="A70" s="14"/>
      <c r="B70" s="14" t="s">
        <v>174</v>
      </c>
      <c r="C70" s="192">
        <v>1.6E-2</v>
      </c>
      <c r="D70" s="2"/>
      <c r="E70" s="192">
        <v>4.1000000000000002E-2</v>
      </c>
      <c r="F70" s="179"/>
      <c r="G70" s="192">
        <v>4.9000000000000002E-2</v>
      </c>
      <c r="H70" s="179"/>
      <c r="I70" s="192">
        <v>5.6000000000000001E-2</v>
      </c>
      <c r="J70" s="185"/>
      <c r="K70" s="192">
        <v>7.0000000000000007E-2</v>
      </c>
      <c r="L70" s="103"/>
      <c r="M70" s="192">
        <v>7.8E-2</v>
      </c>
      <c r="O70" s="192">
        <v>3.0000000000000001E-3</v>
      </c>
      <c r="Q70" s="192">
        <v>4.1000000000000002E-2</v>
      </c>
      <c r="S70" s="103"/>
      <c r="T70" s="103"/>
      <c r="V70" s="103"/>
      <c r="W70" s="103"/>
      <c r="Y70" s="103"/>
      <c r="Z70" s="103"/>
      <c r="AB70" s="103"/>
    </row>
    <row r="71" spans="1:30" ht="15">
      <c r="A71" s="11"/>
      <c r="B71" s="11" t="s">
        <v>175</v>
      </c>
      <c r="C71" s="192">
        <v>8.4000000000000005E-2</v>
      </c>
      <c r="D71" s="2"/>
      <c r="E71" s="192">
        <v>0.106</v>
      </c>
      <c r="F71" s="179"/>
      <c r="G71" s="192">
        <v>4.3999999999999997E-2</v>
      </c>
      <c r="H71" s="179"/>
      <c r="I71" s="192">
        <v>1.4999999999999999E-2</v>
      </c>
      <c r="J71" s="185"/>
      <c r="K71" s="192">
        <v>8.4000000000000005E-2</v>
      </c>
      <c r="L71" s="103"/>
      <c r="M71" s="192">
        <v>0.15</v>
      </c>
      <c r="O71" s="192">
        <v>0.123</v>
      </c>
      <c r="Q71" s="192">
        <v>0.161</v>
      </c>
      <c r="S71" s="103"/>
      <c r="T71" s="103"/>
      <c r="V71" s="103"/>
      <c r="W71" s="103"/>
      <c r="Y71" s="103"/>
      <c r="Z71" s="103"/>
      <c r="AB71" s="103"/>
    </row>
    <row r="72" spans="1:30" ht="15">
      <c r="A72" s="11"/>
      <c r="B72" s="111" t="s">
        <v>192</v>
      </c>
      <c r="C72" s="192">
        <v>3.5000000000000003E-2</v>
      </c>
      <c r="D72" s="2"/>
      <c r="E72" s="192">
        <v>5.8999999999999997E-2</v>
      </c>
      <c r="F72" s="179"/>
      <c r="G72" s="192">
        <v>4.8000000000000001E-2</v>
      </c>
      <c r="H72" s="179"/>
      <c r="I72" s="192">
        <v>4.3999999999999997E-2</v>
      </c>
      <c r="J72" s="186"/>
      <c r="K72" s="192">
        <v>7.3999999999999996E-2</v>
      </c>
      <c r="L72" s="103"/>
      <c r="M72" s="192">
        <v>9.9000000000000005E-2</v>
      </c>
      <c r="O72" s="192">
        <v>3.9E-2</v>
      </c>
      <c r="Q72" s="192">
        <v>7.4999999999999997E-2</v>
      </c>
      <c r="S72" s="103"/>
      <c r="T72" s="103"/>
      <c r="V72" s="103"/>
      <c r="W72" s="103"/>
      <c r="Y72" s="103"/>
      <c r="Z72" s="103"/>
      <c r="AB72" s="103"/>
    </row>
    <row r="73" spans="1:30" ht="15">
      <c r="A73" s="11"/>
      <c r="B73" s="11" t="s">
        <v>177</v>
      </c>
      <c r="C73" s="192">
        <v>1.2999999999999999E-2</v>
      </c>
      <c r="D73" s="2"/>
      <c r="E73" s="192">
        <v>4.2000000000000003E-2</v>
      </c>
      <c r="F73" s="179"/>
      <c r="G73" s="192">
        <v>8.6999999999999994E-2</v>
      </c>
      <c r="H73" s="179"/>
      <c r="I73" s="192">
        <v>9.2999999999999999E-2</v>
      </c>
      <c r="J73" s="185"/>
      <c r="K73" s="192">
        <v>6.3E-2</v>
      </c>
      <c r="L73" s="103"/>
      <c r="M73" s="192">
        <v>1.7000000000000001E-2</v>
      </c>
      <c r="O73" s="192">
        <v>-5.6000000000000001E-2</v>
      </c>
      <c r="Q73" s="192">
        <v>-4.8000000000000001E-2</v>
      </c>
      <c r="S73" s="103"/>
      <c r="T73" s="103"/>
      <c r="V73" s="103"/>
      <c r="W73" s="103"/>
      <c r="Y73" s="103"/>
      <c r="Z73" s="103"/>
      <c r="AB73" s="103"/>
    </row>
    <row r="74" spans="1:30" ht="15">
      <c r="A74" s="11"/>
      <c r="B74" s="11" t="s">
        <v>178</v>
      </c>
      <c r="C74" s="192">
        <v>0.111</v>
      </c>
      <c r="D74" s="2"/>
      <c r="E74" s="192">
        <v>0.13800000000000001</v>
      </c>
      <c r="F74" s="179"/>
      <c r="G74" s="192">
        <v>0.14599999999999999</v>
      </c>
      <c r="H74" s="179"/>
      <c r="I74" s="192">
        <v>0.13200000000000001</v>
      </c>
      <c r="J74" s="185"/>
      <c r="K74" s="192">
        <v>0.104</v>
      </c>
      <c r="L74" s="103"/>
      <c r="M74" s="192">
        <v>8.5999999999999993E-2</v>
      </c>
      <c r="O74" s="192">
        <v>1.6E-2</v>
      </c>
      <c r="Q74" s="192">
        <v>3.2000000000000001E-2</v>
      </c>
      <c r="S74" s="103"/>
      <c r="T74" s="103"/>
      <c r="V74" s="103"/>
      <c r="W74" s="103"/>
      <c r="Y74" s="103"/>
      <c r="Z74" s="103"/>
      <c r="AB74" s="103"/>
    </row>
    <row r="75" spans="1:30" s="172" customFormat="1" ht="18.75" customHeight="1">
      <c r="A75" s="111"/>
      <c r="B75" s="111" t="s">
        <v>198</v>
      </c>
      <c r="C75" s="192">
        <v>4.1000000000000002E-2</v>
      </c>
      <c r="D75" s="173"/>
      <c r="E75" s="192">
        <v>7.0000000000000007E-2</v>
      </c>
      <c r="F75" s="180"/>
      <c r="G75" s="192">
        <v>0.104</v>
      </c>
      <c r="H75" s="180"/>
      <c r="I75" s="192">
        <v>0.104</v>
      </c>
      <c r="J75" s="191"/>
      <c r="K75" s="192">
        <v>7.4999999999999997E-2</v>
      </c>
      <c r="L75" s="174"/>
      <c r="M75" s="192">
        <v>3.7999999999999999E-2</v>
      </c>
      <c r="O75" s="192">
        <v>-3.4000000000000002E-2</v>
      </c>
      <c r="Q75" s="192">
        <v>-2.3E-2</v>
      </c>
      <c r="S75" s="174"/>
      <c r="T75" s="174"/>
      <c r="V75" s="174"/>
      <c r="W75" s="174"/>
      <c r="Y75" s="174"/>
      <c r="Z75" s="174"/>
      <c r="AB75" s="174"/>
      <c r="AD75" s="12"/>
    </row>
    <row r="76" spans="1:30" ht="18">
      <c r="A76" s="11"/>
      <c r="B76" s="11" t="s">
        <v>180</v>
      </c>
      <c r="C76" s="192">
        <v>2.7E-2</v>
      </c>
      <c r="D76" s="24"/>
      <c r="E76" s="192">
        <v>0.115</v>
      </c>
      <c r="F76" s="189"/>
      <c r="G76" s="192">
        <v>0.09</v>
      </c>
      <c r="H76" s="189"/>
      <c r="I76" s="192">
        <v>0.10100000000000001</v>
      </c>
      <c r="J76" s="185"/>
      <c r="K76" s="192">
        <v>7.0999999999999994E-2</v>
      </c>
      <c r="L76" s="103"/>
      <c r="M76" s="192">
        <v>-0.02</v>
      </c>
      <c r="O76" s="192">
        <v>-5.3999999999999999E-2</v>
      </c>
      <c r="Q76" s="192">
        <v>-7.0000000000000007E-2</v>
      </c>
      <c r="S76" s="103"/>
      <c r="T76" s="103"/>
      <c r="V76" s="103"/>
      <c r="W76" s="103"/>
      <c r="Y76" s="103"/>
      <c r="Z76" s="103"/>
      <c r="AB76" s="103"/>
    </row>
    <row r="77" spans="1:30" ht="15">
      <c r="A77" s="11"/>
      <c r="B77" s="111" t="s">
        <v>215</v>
      </c>
      <c r="C77" s="192">
        <v>3.5999999999999997E-2</v>
      </c>
      <c r="D77" s="2"/>
      <c r="E77" s="192">
        <v>7.2999999999999995E-2</v>
      </c>
      <c r="F77" s="179"/>
      <c r="G77" s="192">
        <v>7.4999999999999997E-2</v>
      </c>
      <c r="H77" s="179"/>
      <c r="I77" s="192">
        <v>7.5999999999999998E-2</v>
      </c>
      <c r="J77" s="185"/>
      <c r="K77" s="192">
        <v>7.3999999999999996E-2</v>
      </c>
      <c r="L77" s="103"/>
      <c r="M77" s="192">
        <v>5.5E-2</v>
      </c>
      <c r="O77" s="192">
        <v>-3.0000000000000001E-3</v>
      </c>
      <c r="Q77" s="192">
        <v>1.2999999999999999E-2</v>
      </c>
      <c r="S77" s="103"/>
      <c r="T77" s="103"/>
      <c r="V77" s="103"/>
      <c r="W77" s="103"/>
      <c r="Y77" s="103"/>
      <c r="Z77" s="103"/>
      <c r="AB77" s="103"/>
    </row>
    <row r="78" spans="1:30" ht="5.0999999999999996" customHeight="1">
      <c r="A78" s="14"/>
      <c r="B78" s="14"/>
      <c r="C78" s="185"/>
      <c r="D78" s="1"/>
      <c r="E78" s="185"/>
      <c r="F78" s="183"/>
      <c r="G78" s="179"/>
      <c r="H78" s="183"/>
      <c r="I78" s="185"/>
      <c r="J78" s="185"/>
      <c r="K78" s="185"/>
      <c r="L78" s="185"/>
      <c r="M78" s="185"/>
      <c r="O78" s="185"/>
      <c r="AB78" s="103"/>
    </row>
    <row r="79" spans="1:30" ht="15">
      <c r="A79" s="11" t="s">
        <v>216</v>
      </c>
      <c r="B79" s="14"/>
      <c r="C79" s="194">
        <v>14.7</v>
      </c>
      <c r="D79" s="194"/>
      <c r="E79" s="194">
        <v>15.1</v>
      </c>
      <c r="F79" s="194"/>
      <c r="G79" s="194">
        <v>14.5</v>
      </c>
      <c r="H79" s="194"/>
      <c r="I79" s="194">
        <v>14.99</v>
      </c>
      <c r="K79" s="194">
        <v>15.1</v>
      </c>
      <c r="M79" s="194">
        <v>14.8</v>
      </c>
      <c r="O79" s="194">
        <v>13.6</v>
      </c>
      <c r="Q79" s="16">
        <v>13.8</v>
      </c>
    </row>
    <row r="80" spans="1:30" ht="5.0999999999999996" customHeight="1">
      <c r="A80" s="14"/>
      <c r="B80" s="14"/>
      <c r="C80" s="183"/>
      <c r="D80" s="1"/>
      <c r="E80" s="183"/>
      <c r="F80" s="183"/>
      <c r="G80" s="183"/>
      <c r="H80" s="183"/>
      <c r="I80" s="183"/>
      <c r="J80" s="185"/>
      <c r="K80" s="183"/>
      <c r="L80" s="185"/>
      <c r="M80" s="183"/>
      <c r="O80" s="183"/>
      <c r="Q80" s="1"/>
    </row>
    <row r="81" spans="1:17" ht="15">
      <c r="A81" s="14" t="s">
        <v>217</v>
      </c>
      <c r="B81" s="14"/>
      <c r="C81" s="195">
        <v>1.24</v>
      </c>
      <c r="D81" s="42"/>
      <c r="E81" s="195">
        <v>1.18</v>
      </c>
      <c r="F81" s="42"/>
      <c r="G81" s="195">
        <v>1.27</v>
      </c>
      <c r="H81" s="42"/>
      <c r="I81" s="195">
        <v>1.28</v>
      </c>
      <c r="K81" s="195">
        <v>1.24</v>
      </c>
      <c r="M81" s="195">
        <v>1.24</v>
      </c>
      <c r="O81" s="195">
        <v>1.32</v>
      </c>
      <c r="Q81" s="195">
        <v>1.35</v>
      </c>
    </row>
    <row r="82" spans="1:17" ht="5.0999999999999996" customHeight="1">
      <c r="A82" s="14"/>
      <c r="B82" s="14"/>
      <c r="C82" s="183"/>
      <c r="D82" s="1"/>
      <c r="E82" s="183"/>
      <c r="F82" s="183"/>
      <c r="G82" s="183"/>
      <c r="H82" s="183"/>
      <c r="I82" s="183"/>
      <c r="J82" s="185"/>
      <c r="K82" s="185"/>
      <c r="L82" s="185"/>
      <c r="M82" s="185"/>
    </row>
    <row r="83" spans="1:17" s="198" customFormat="1" ht="15">
      <c r="A83" s="11" t="s">
        <v>218</v>
      </c>
      <c r="B83" s="14"/>
      <c r="C83" s="105">
        <v>65</v>
      </c>
      <c r="D83" s="105"/>
      <c r="E83" s="105">
        <v>63</v>
      </c>
      <c r="F83" s="105"/>
      <c r="G83" s="105">
        <v>62</v>
      </c>
      <c r="H83" s="105"/>
      <c r="I83" s="105">
        <v>65</v>
      </c>
      <c r="K83" s="105">
        <v>65</v>
      </c>
      <c r="M83" s="105">
        <v>63</v>
      </c>
      <c r="O83" s="105">
        <v>62</v>
      </c>
      <c r="Q83" s="105">
        <v>65</v>
      </c>
    </row>
    <row r="84" spans="1:17" ht="15">
      <c r="A84" s="14"/>
      <c r="B84" s="11"/>
      <c r="C84" s="43"/>
      <c r="D84" s="43"/>
      <c r="E84" s="43"/>
      <c r="F84" s="43"/>
      <c r="G84" s="43"/>
      <c r="H84" s="43"/>
      <c r="I84" s="43"/>
    </row>
    <row r="85" spans="1:17" ht="3.75" customHeight="1">
      <c r="B85" s="14"/>
      <c r="C85" s="67"/>
      <c r="D85" s="67"/>
      <c r="E85" s="328"/>
      <c r="F85" s="328"/>
      <c r="G85" s="328"/>
      <c r="H85" s="67"/>
      <c r="I85" s="67"/>
    </row>
    <row r="86" spans="1:17" ht="17.25" customHeight="1">
      <c r="A86" s="326" t="s">
        <v>219</v>
      </c>
      <c r="B86" s="451" t="s">
        <v>220</v>
      </c>
      <c r="C86" s="451"/>
      <c r="D86" s="451"/>
      <c r="E86" s="451"/>
      <c r="F86" s="451"/>
      <c r="G86" s="451"/>
      <c r="H86" s="451"/>
      <c r="I86" s="451"/>
      <c r="J86" s="451"/>
      <c r="K86" s="451"/>
      <c r="L86" s="451"/>
      <c r="M86" s="451"/>
      <c r="N86" s="451"/>
      <c r="O86" s="451"/>
      <c r="P86" s="451"/>
      <c r="Q86" s="451"/>
    </row>
    <row r="87" spans="1:17">
      <c r="A87" s="326"/>
      <c r="B87" s="257"/>
      <c r="C87" s="257"/>
      <c r="D87" s="257"/>
      <c r="E87" s="257"/>
      <c r="F87" s="257"/>
      <c r="G87" s="257"/>
      <c r="H87" s="257"/>
      <c r="I87" s="257"/>
    </row>
    <row r="88" spans="1:17" ht="12" customHeight="1">
      <c r="A88" s="312" t="s">
        <v>160</v>
      </c>
      <c r="B88" s="14"/>
    </row>
  </sheetData>
  <mergeCells count="1">
    <mergeCell ref="B86:Q86"/>
  </mergeCells>
  <printOptions horizontalCentered="1"/>
  <pageMargins left="0.75" right="0.75" top="0.5" bottom="0.5" header="0.5" footer="0.25"/>
  <pageSetup scale="59" firstPageNumber="2" orientation="portrait" r:id="rId1"/>
  <headerFooter scaleWithDoc="0" alignWithMargins="0">
    <oddFooter>&amp;L&amp;"Arial,Regular"&amp;10 15 / Q4 FY22 Stat Book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88"/>
  <sheetViews>
    <sheetView view="pageBreakPreview" zoomScaleNormal="100" zoomScaleSheetLayoutView="100" workbookViewId="0">
      <selection sqref="A1:Q1"/>
    </sheetView>
  </sheetViews>
  <sheetFormatPr defaultColWidth="10.625" defaultRowHeight="12.75"/>
  <cols>
    <col min="1" max="1" width="2.625" style="22" customWidth="1"/>
    <col min="2" max="2" width="42.5" style="22" customWidth="1"/>
    <col min="3" max="3" width="10.625" style="22" customWidth="1"/>
    <col min="4" max="4" width="0.75" style="22" customWidth="1"/>
    <col min="5" max="5" width="10.625" style="22" customWidth="1"/>
    <col min="6" max="6" width="0.75" style="22" customWidth="1"/>
    <col min="7" max="7" width="10.625" style="22" customWidth="1"/>
    <col min="8" max="8" width="0.75" style="22" customWidth="1"/>
    <col min="9" max="9" width="10.625" style="22" customWidth="1"/>
    <col min="10" max="10" width="0.75" style="12" customWidth="1"/>
    <col min="11" max="11" width="10.625" style="12"/>
    <col min="12" max="12" width="0.75" style="12" customWidth="1"/>
    <col min="13" max="13" width="10.625" style="12"/>
    <col min="14" max="14" width="0.75" style="12" customWidth="1"/>
    <col min="15" max="15" width="10.625" style="12"/>
    <col min="16" max="16" width="0.75" style="12" customWidth="1"/>
    <col min="17" max="16384" width="10.625" style="12"/>
  </cols>
  <sheetData>
    <row r="1" spans="1:19" s="225" customFormat="1" ht="24" customHeight="1">
      <c r="A1" s="454" t="s">
        <v>170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19" s="225" customFormat="1" ht="24" customHeight="1">
      <c r="A2" s="29" t="s">
        <v>230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s="225" customFormat="1" ht="24" customHeight="1">
      <c r="A3" s="29" t="s">
        <v>238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9" s="73" customFormat="1" ht="15.75">
      <c r="A4" s="30"/>
      <c r="B4" s="30"/>
      <c r="C4" s="30"/>
      <c r="D4" s="30"/>
      <c r="E4" s="30"/>
      <c r="F4" s="30"/>
      <c r="G4" s="30"/>
      <c r="H4" s="30"/>
      <c r="I4" s="30"/>
    </row>
    <row r="5" spans="1:19" s="92" customFormat="1" ht="16.5" thickBot="1">
      <c r="A5" s="12"/>
      <c r="B5" s="112"/>
      <c r="C5" s="31" t="s">
        <v>7</v>
      </c>
      <c r="D5" s="31"/>
      <c r="E5" s="31"/>
      <c r="F5" s="31"/>
      <c r="G5" s="31"/>
      <c r="H5" s="31"/>
      <c r="I5" s="31"/>
      <c r="K5" s="31" t="s">
        <v>8</v>
      </c>
      <c r="L5" s="31"/>
      <c r="M5" s="31"/>
      <c r="N5" s="31"/>
      <c r="O5" s="31"/>
      <c r="P5" s="31"/>
      <c r="Q5" s="31"/>
    </row>
    <row r="6" spans="1:19" s="73" customFormat="1" ht="15.75">
      <c r="A6" s="336"/>
      <c r="B6" s="113"/>
      <c r="C6" s="26" t="s">
        <v>145</v>
      </c>
      <c r="D6" s="26"/>
      <c r="E6" s="26" t="s">
        <v>146</v>
      </c>
      <c r="F6" s="26"/>
      <c r="G6" s="26" t="s">
        <v>147</v>
      </c>
      <c r="H6" s="26"/>
      <c r="I6" s="75" t="s">
        <v>148</v>
      </c>
      <c r="K6" s="26" t="s">
        <v>145</v>
      </c>
      <c r="L6" s="26"/>
      <c r="M6" s="26" t="s">
        <v>146</v>
      </c>
      <c r="N6" s="26"/>
      <c r="O6" s="26" t="s">
        <v>147</v>
      </c>
      <c r="P6" s="26"/>
      <c r="Q6" s="75" t="s">
        <v>148</v>
      </c>
    </row>
    <row r="7" spans="1:19" s="26" customFormat="1" ht="15.75">
      <c r="A7" s="33"/>
      <c r="B7" s="14"/>
      <c r="C7" s="13" t="s">
        <v>149</v>
      </c>
      <c r="D7" s="13"/>
      <c r="E7" s="13" t="s">
        <v>149</v>
      </c>
      <c r="F7" s="13"/>
      <c r="G7" s="13" t="s">
        <v>149</v>
      </c>
      <c r="H7" s="13"/>
      <c r="I7" s="13" t="s">
        <v>149</v>
      </c>
      <c r="K7" s="13" t="s">
        <v>149</v>
      </c>
      <c r="L7" s="13"/>
      <c r="M7" s="13" t="s">
        <v>149</v>
      </c>
      <c r="N7" s="13"/>
      <c r="O7" s="13" t="s">
        <v>149</v>
      </c>
      <c r="P7" s="13"/>
      <c r="Q7" s="13" t="s">
        <v>149</v>
      </c>
    </row>
    <row r="8" spans="1:19" ht="15">
      <c r="A8" s="33" t="s">
        <v>231</v>
      </c>
      <c r="B8" s="14"/>
      <c r="C8" s="1"/>
      <c r="D8" s="1"/>
      <c r="E8" s="1"/>
      <c r="F8" s="1"/>
      <c r="G8" s="1"/>
      <c r="H8" s="1"/>
      <c r="I8" s="1"/>
    </row>
    <row r="9" spans="1:19" ht="15">
      <c r="A9" s="11" t="s">
        <v>232</v>
      </c>
      <c r="B9" s="33"/>
      <c r="C9" s="14"/>
      <c r="D9" s="14"/>
      <c r="E9" s="14"/>
      <c r="F9" s="14"/>
      <c r="G9" s="14"/>
      <c r="H9" s="14"/>
      <c r="I9" s="14"/>
    </row>
    <row r="10" spans="1:19" ht="4.5" customHeight="1">
      <c r="A10" s="14"/>
      <c r="B10" s="14"/>
      <c r="C10" s="1"/>
      <c r="D10" s="1"/>
      <c r="E10" s="1"/>
      <c r="F10" s="1"/>
      <c r="G10" s="1"/>
      <c r="H10" s="1"/>
      <c r="I10" s="1"/>
    </row>
    <row r="11" spans="1:19" ht="15">
      <c r="A11" s="14"/>
      <c r="B11" s="77" t="s">
        <v>204</v>
      </c>
      <c r="C11" s="1">
        <v>1218</v>
      </c>
      <c r="D11" s="1"/>
      <c r="E11" s="1">
        <v>1244</v>
      </c>
      <c r="F11" s="1"/>
      <c r="G11" s="1">
        <v>1258</v>
      </c>
      <c r="H11" s="1"/>
      <c r="I11" s="1">
        <v>1126</v>
      </c>
      <c r="K11" s="1">
        <v>1287</v>
      </c>
      <c r="M11" s="1">
        <v>1453</v>
      </c>
      <c r="O11" s="1">
        <v>1529</v>
      </c>
      <c r="Q11" s="1">
        <v>1442</v>
      </c>
    </row>
    <row r="12" spans="1:19" ht="15">
      <c r="A12" s="14"/>
      <c r="B12" s="77" t="s">
        <v>205</v>
      </c>
      <c r="C12" s="20">
        <v>562</v>
      </c>
      <c r="D12" s="40"/>
      <c r="E12" s="20">
        <v>547</v>
      </c>
      <c r="F12" s="40"/>
      <c r="G12" s="20">
        <v>536</v>
      </c>
      <c r="H12" s="40"/>
      <c r="I12" s="20">
        <v>438</v>
      </c>
      <c r="K12" s="20">
        <v>483</v>
      </c>
      <c r="M12" s="20">
        <v>512</v>
      </c>
      <c r="O12" s="20">
        <v>508</v>
      </c>
      <c r="Q12" s="20">
        <v>519</v>
      </c>
      <c r="S12" s="340"/>
    </row>
    <row r="13" spans="1:19" ht="15">
      <c r="A13" s="14"/>
      <c r="B13" s="14" t="s">
        <v>174</v>
      </c>
      <c r="C13" s="1">
        <f>SUM(C11:C12)</f>
        <v>1780</v>
      </c>
      <c r="D13" s="1"/>
      <c r="E13" s="1">
        <f>SUM(E11:E12)</f>
        <v>1791</v>
      </c>
      <c r="F13" s="1"/>
      <c r="G13" s="1">
        <f>SUM(G11:G12)</f>
        <v>1794</v>
      </c>
      <c r="H13" s="1"/>
      <c r="I13" s="1">
        <f>SUM(I11:I12)</f>
        <v>1564</v>
      </c>
      <c r="K13" s="1">
        <f>SUM(K11:K12)</f>
        <v>1770</v>
      </c>
      <c r="M13" s="1">
        <f>SUM(M11:M12)</f>
        <v>1965</v>
      </c>
      <c r="O13" s="1">
        <f>SUM(O11:O12)</f>
        <v>2037</v>
      </c>
      <c r="Q13" s="1">
        <f>SUM(Q11:Q12)</f>
        <v>1961</v>
      </c>
    </row>
    <row r="14" spans="1:19" ht="15">
      <c r="A14" s="11"/>
      <c r="B14" s="11" t="s">
        <v>175</v>
      </c>
      <c r="C14" s="20">
        <v>976</v>
      </c>
      <c r="D14" s="40"/>
      <c r="E14" s="20">
        <v>1012</v>
      </c>
      <c r="F14" s="40"/>
      <c r="G14" s="20">
        <v>1215</v>
      </c>
      <c r="H14" s="40"/>
      <c r="I14" s="20">
        <v>1102</v>
      </c>
      <c r="K14" s="20">
        <v>1207</v>
      </c>
      <c r="M14" s="20">
        <v>1339</v>
      </c>
      <c r="O14" s="20">
        <v>1562</v>
      </c>
      <c r="Q14" s="20">
        <v>1307</v>
      </c>
    </row>
    <row r="15" spans="1:19" ht="15">
      <c r="A15" s="11"/>
      <c r="B15" s="111" t="s">
        <v>192</v>
      </c>
      <c r="C15" s="20">
        <f>SUM(C13:C14)</f>
        <v>2756</v>
      </c>
      <c r="D15" s="1"/>
      <c r="E15" s="20">
        <f>SUM(E13:E14)</f>
        <v>2803</v>
      </c>
      <c r="F15" s="1"/>
      <c r="G15" s="20">
        <f>SUM(G13:G14)</f>
        <v>3009</v>
      </c>
      <c r="H15" s="1"/>
      <c r="I15" s="20">
        <f>SUM(I13:I14)</f>
        <v>2666</v>
      </c>
      <c r="K15" s="20">
        <f>SUM(K13:K14)</f>
        <v>2977</v>
      </c>
      <c r="M15" s="20">
        <f>SUM(M13:M14)</f>
        <v>3304</v>
      </c>
      <c r="O15" s="20">
        <f>SUM(O13:O14)</f>
        <v>3599</v>
      </c>
      <c r="Q15" s="20">
        <f>SUM(Q13:Q14)</f>
        <v>3268</v>
      </c>
    </row>
    <row r="16" spans="1:19" ht="15">
      <c r="A16" s="11"/>
      <c r="B16" s="11" t="s">
        <v>177</v>
      </c>
      <c r="C16" s="1">
        <v>530</v>
      </c>
      <c r="D16" s="1"/>
      <c r="E16" s="1">
        <v>565</v>
      </c>
      <c r="F16" s="1"/>
      <c r="G16" s="1">
        <v>542</v>
      </c>
      <c r="H16" s="1"/>
      <c r="I16" s="1">
        <v>600</v>
      </c>
      <c r="K16" s="1">
        <v>696</v>
      </c>
      <c r="M16" s="1">
        <v>748</v>
      </c>
      <c r="O16" s="1">
        <v>765</v>
      </c>
      <c r="Q16" s="1">
        <v>796</v>
      </c>
    </row>
    <row r="17" spans="1:17" ht="15">
      <c r="A17" s="11"/>
      <c r="B17" s="11" t="s">
        <v>178</v>
      </c>
      <c r="C17" s="20">
        <v>294</v>
      </c>
      <c r="D17" s="1"/>
      <c r="E17" s="20">
        <v>315</v>
      </c>
      <c r="F17" s="1"/>
      <c r="G17" s="20">
        <v>293</v>
      </c>
      <c r="H17" s="1"/>
      <c r="I17" s="20">
        <v>227</v>
      </c>
      <c r="K17" s="20">
        <v>260</v>
      </c>
      <c r="M17" s="20">
        <v>296</v>
      </c>
      <c r="O17" s="20">
        <v>294</v>
      </c>
      <c r="Q17" s="20">
        <v>288</v>
      </c>
    </row>
    <row r="18" spans="1:17" ht="15">
      <c r="A18" s="11"/>
      <c r="B18" s="11" t="s">
        <v>198</v>
      </c>
      <c r="C18" s="137">
        <f>SUM(C16:C17)</f>
        <v>824</v>
      </c>
      <c r="D18" s="1"/>
      <c r="E18" s="137">
        <f>SUM(E16:E17)</f>
        <v>880</v>
      </c>
      <c r="F18" s="1"/>
      <c r="G18" s="137">
        <f>SUM(G16:G17)</f>
        <v>835</v>
      </c>
      <c r="H18" s="1"/>
      <c r="I18" s="137">
        <f>SUM(I16:I17)</f>
        <v>827</v>
      </c>
      <c r="K18" s="137">
        <f>SUM(K16:K17)</f>
        <v>956</v>
      </c>
      <c r="M18" s="137">
        <f>SUM(M16:M17)</f>
        <v>1044</v>
      </c>
      <c r="O18" s="137">
        <f>SUM(O16:O17)</f>
        <v>1059</v>
      </c>
      <c r="Q18" s="137">
        <f>SUM(Q16:Q17)</f>
        <v>1084</v>
      </c>
    </row>
    <row r="19" spans="1:17" ht="18">
      <c r="A19" s="33"/>
      <c r="B19" s="11" t="s">
        <v>180</v>
      </c>
      <c r="C19" s="1">
        <v>2352</v>
      </c>
      <c r="D19" s="40"/>
      <c r="E19" s="1">
        <v>2669</v>
      </c>
      <c r="F19" s="106"/>
      <c r="G19" s="1">
        <v>2405</v>
      </c>
      <c r="H19" s="40"/>
      <c r="I19" s="1">
        <v>1928</v>
      </c>
      <c r="K19" s="1">
        <v>2298</v>
      </c>
      <c r="M19" s="1">
        <v>2635</v>
      </c>
      <c r="O19" s="1">
        <v>2353</v>
      </c>
      <c r="Q19" s="1">
        <v>2171</v>
      </c>
    </row>
    <row r="20" spans="1:17" ht="15.75" thickBot="1">
      <c r="A20" s="11"/>
      <c r="B20" s="11" t="s">
        <v>233</v>
      </c>
      <c r="C20" s="120">
        <f>SUM(C15+C18+C19)</f>
        <v>5932</v>
      </c>
      <c r="D20" s="21"/>
      <c r="E20" s="120">
        <f>SUM(E15+E18+E19)</f>
        <v>6352</v>
      </c>
      <c r="F20" s="21"/>
      <c r="G20" s="120">
        <f>SUM(G15+G18+G19)</f>
        <v>6249</v>
      </c>
      <c r="H20" s="21"/>
      <c r="I20" s="120">
        <f>SUM(I15+I18+I19)</f>
        <v>5421</v>
      </c>
      <c r="K20" s="120">
        <f>SUM(K15+K18+K19)</f>
        <v>6231</v>
      </c>
      <c r="M20" s="120">
        <f>SUM(M15+M18+M19)</f>
        <v>6983</v>
      </c>
      <c r="O20" s="120">
        <f>SUM(O15+O18+O19)</f>
        <v>7011</v>
      </c>
      <c r="Q20" s="120">
        <f>SUM(Q15+Q18+Q19)</f>
        <v>6523</v>
      </c>
    </row>
    <row r="21" spans="1:17" ht="5.0999999999999996" customHeight="1" thickTop="1">
      <c r="A21" s="14"/>
      <c r="B21" s="14"/>
      <c r="C21" s="1"/>
      <c r="D21" s="1"/>
      <c r="E21" s="1"/>
      <c r="F21" s="1"/>
      <c r="G21" s="1"/>
      <c r="H21" s="1"/>
      <c r="I21" s="1"/>
      <c r="K21" s="1"/>
      <c r="M21" s="1"/>
      <c r="O21" s="1"/>
      <c r="Q21" s="1"/>
    </row>
    <row r="22" spans="1:17" ht="15">
      <c r="A22" s="11" t="s">
        <v>234</v>
      </c>
      <c r="B22" s="11"/>
      <c r="C22" s="1"/>
      <c r="D22" s="1"/>
      <c r="E22" s="1"/>
      <c r="F22" s="1"/>
      <c r="G22" s="1"/>
      <c r="H22" s="1"/>
      <c r="I22" s="1"/>
      <c r="K22" s="1"/>
      <c r="M22" s="1"/>
      <c r="O22" s="1"/>
      <c r="Q22" s="1"/>
    </row>
    <row r="23" spans="1:17" ht="5.0999999999999996" customHeight="1">
      <c r="A23" s="14"/>
      <c r="B23" s="14"/>
      <c r="C23" s="1"/>
      <c r="D23" s="1"/>
      <c r="E23" s="1"/>
      <c r="F23" s="1"/>
      <c r="G23" s="1"/>
      <c r="H23" s="1"/>
      <c r="I23" s="1"/>
      <c r="K23" s="1"/>
      <c r="M23" s="1"/>
      <c r="O23" s="1"/>
      <c r="Q23" s="1"/>
    </row>
    <row r="24" spans="1:17" ht="15">
      <c r="A24" s="11"/>
      <c r="B24" s="11" t="s">
        <v>183</v>
      </c>
      <c r="C24" s="1">
        <v>8015</v>
      </c>
      <c r="D24" s="1"/>
      <c r="E24" s="1">
        <v>8364</v>
      </c>
      <c r="F24" s="1"/>
      <c r="G24" s="1">
        <v>8356</v>
      </c>
      <c r="H24" s="1"/>
      <c r="I24" s="1">
        <v>9372</v>
      </c>
      <c r="K24" s="1">
        <v>8849</v>
      </c>
      <c r="M24" s="1">
        <v>9511</v>
      </c>
      <c r="O24" s="1">
        <v>9943</v>
      </c>
      <c r="Q24" s="1">
        <v>8662</v>
      </c>
    </row>
    <row r="25" spans="1:17" ht="15">
      <c r="A25" s="11"/>
      <c r="B25" s="11" t="s">
        <v>177</v>
      </c>
      <c r="C25" s="1">
        <v>4792</v>
      </c>
      <c r="D25" s="1"/>
      <c r="E25" s="1">
        <v>5230</v>
      </c>
      <c r="F25" s="1"/>
      <c r="G25" s="1">
        <v>4752</v>
      </c>
      <c r="H25" s="1"/>
      <c r="I25" s="1">
        <v>4807</v>
      </c>
      <c r="K25" s="1">
        <v>5501</v>
      </c>
      <c r="M25" s="1">
        <v>6234</v>
      </c>
      <c r="O25" s="1">
        <v>6286</v>
      </c>
      <c r="Q25" s="1">
        <v>6608</v>
      </c>
    </row>
    <row r="26" spans="1:17" ht="15">
      <c r="A26" s="11"/>
      <c r="B26" s="11" t="s">
        <v>178</v>
      </c>
      <c r="C26" s="1">
        <v>13717</v>
      </c>
      <c r="D26" s="1"/>
      <c r="E26" s="1">
        <v>15241</v>
      </c>
      <c r="F26" s="1"/>
      <c r="G26" s="1">
        <v>13806</v>
      </c>
      <c r="H26" s="1"/>
      <c r="I26" s="1">
        <v>11071</v>
      </c>
      <c r="K26" s="1">
        <v>11633</v>
      </c>
      <c r="M26" s="1">
        <v>13560</v>
      </c>
      <c r="O26" s="1">
        <v>12135</v>
      </c>
      <c r="Q26" s="1">
        <v>11691</v>
      </c>
    </row>
    <row r="27" spans="1:17" ht="15">
      <c r="A27" s="14"/>
      <c r="B27" s="77" t="s">
        <v>184</v>
      </c>
      <c r="C27" s="1">
        <v>1555</v>
      </c>
      <c r="D27" s="40"/>
      <c r="E27" s="1">
        <v>1726</v>
      </c>
      <c r="F27" s="40"/>
      <c r="G27" s="1">
        <v>1422</v>
      </c>
      <c r="H27" s="40"/>
      <c r="I27" s="1">
        <v>1440</v>
      </c>
      <c r="K27" s="1">
        <v>1575</v>
      </c>
      <c r="M27" s="1">
        <v>1605</v>
      </c>
      <c r="O27" s="1">
        <v>1417</v>
      </c>
      <c r="Q27" s="1">
        <v>1280</v>
      </c>
    </row>
    <row r="28" spans="1:17" ht="15.75" thickBot="1">
      <c r="A28" s="33"/>
      <c r="B28" s="11" t="s">
        <v>235</v>
      </c>
      <c r="C28" s="120">
        <f>SUM(C24:C27)</f>
        <v>28079</v>
      </c>
      <c r="D28" s="21"/>
      <c r="E28" s="120">
        <f>SUM(E24:E27)</f>
        <v>30561</v>
      </c>
      <c r="F28" s="21"/>
      <c r="G28" s="120">
        <f>SUM(G24:G27)</f>
        <v>28336</v>
      </c>
      <c r="H28" s="21"/>
      <c r="I28" s="120">
        <f>SUM(I24:I27)</f>
        <v>26690</v>
      </c>
      <c r="K28" s="120">
        <f>SUM(K24:K27)</f>
        <v>27558</v>
      </c>
      <c r="M28" s="120">
        <f>SUM(M24:M27)</f>
        <v>30910</v>
      </c>
      <c r="O28" s="120">
        <f>SUM(O24:O27)</f>
        <v>29781</v>
      </c>
      <c r="Q28" s="120">
        <f>SUM(Q24:Q27)</f>
        <v>28241</v>
      </c>
    </row>
    <row r="29" spans="1:17" ht="11.25" customHeight="1" thickTop="1">
      <c r="A29" s="33"/>
      <c r="B29" s="11"/>
      <c r="C29" s="21"/>
      <c r="D29" s="21"/>
      <c r="E29" s="21"/>
      <c r="F29" s="107"/>
      <c r="G29" s="21"/>
      <c r="H29" s="21"/>
      <c r="I29" s="21"/>
      <c r="K29" s="21"/>
      <c r="M29" s="21"/>
      <c r="O29" s="21"/>
      <c r="Q29" s="21"/>
    </row>
    <row r="30" spans="1:17" ht="15">
      <c r="A30" s="33" t="s">
        <v>202</v>
      </c>
      <c r="B30" s="14"/>
      <c r="C30" s="1"/>
      <c r="D30" s="1"/>
      <c r="E30" s="1"/>
      <c r="F30" s="1"/>
      <c r="G30" s="1"/>
      <c r="H30" s="1"/>
      <c r="I30" s="1"/>
      <c r="K30" s="1"/>
      <c r="M30" s="1"/>
      <c r="O30" s="1"/>
      <c r="Q30" s="1"/>
    </row>
    <row r="31" spans="1:17" ht="15">
      <c r="A31" s="111" t="s">
        <v>203</v>
      </c>
      <c r="B31" s="14"/>
      <c r="C31" s="1"/>
      <c r="D31" s="14"/>
      <c r="E31" s="1"/>
      <c r="F31" s="14"/>
      <c r="G31" s="1"/>
      <c r="H31" s="14"/>
      <c r="I31" s="1"/>
      <c r="K31" s="1"/>
      <c r="M31" s="1"/>
      <c r="O31" s="1"/>
      <c r="Q31" s="1"/>
    </row>
    <row r="32" spans="1:17" ht="5.0999999999999996" customHeight="1">
      <c r="A32" s="14"/>
      <c r="B32" s="14"/>
      <c r="C32" s="1"/>
      <c r="D32" s="1"/>
      <c r="E32" s="1"/>
      <c r="F32" s="1"/>
      <c r="G32" s="1"/>
      <c r="H32" s="1"/>
      <c r="I32" s="1"/>
      <c r="K32" s="1"/>
      <c r="M32" s="1"/>
      <c r="O32" s="1"/>
      <c r="Q32" s="1"/>
    </row>
    <row r="33" spans="1:17" ht="15">
      <c r="A33" s="14"/>
      <c r="B33" s="77" t="s">
        <v>172</v>
      </c>
      <c r="C33" s="28">
        <v>23.94</v>
      </c>
      <c r="D33" s="54"/>
      <c r="E33" s="28">
        <v>23.78</v>
      </c>
      <c r="F33" s="54"/>
      <c r="G33" s="28">
        <v>23.54</v>
      </c>
      <c r="H33" s="54"/>
      <c r="I33" s="28">
        <v>22.73</v>
      </c>
      <c r="K33" s="28">
        <v>22.25</v>
      </c>
      <c r="M33" s="28">
        <v>21.98</v>
      </c>
      <c r="O33" s="28">
        <v>21.91</v>
      </c>
      <c r="Q33" s="28">
        <v>23.09</v>
      </c>
    </row>
    <row r="34" spans="1:17" ht="15">
      <c r="A34" s="14"/>
      <c r="B34" s="77" t="s">
        <v>173</v>
      </c>
      <c r="C34" s="23">
        <v>13.32</v>
      </c>
      <c r="D34" s="108"/>
      <c r="E34" s="23">
        <v>13.26</v>
      </c>
      <c r="F34" s="108"/>
      <c r="G34" s="23">
        <v>13.59</v>
      </c>
      <c r="H34" s="108"/>
      <c r="I34" s="23">
        <v>13.59</v>
      </c>
      <c r="K34" s="23">
        <v>13.56</v>
      </c>
      <c r="M34" s="23">
        <v>13.5</v>
      </c>
      <c r="O34" s="23">
        <v>14.08</v>
      </c>
      <c r="Q34" s="23">
        <v>14.41</v>
      </c>
    </row>
    <row r="35" spans="1:17" ht="15">
      <c r="A35" s="14"/>
      <c r="B35" s="77" t="s">
        <v>174</v>
      </c>
      <c r="C35" s="15">
        <v>20.59</v>
      </c>
      <c r="D35" s="15"/>
      <c r="E35" s="15">
        <v>20.57</v>
      </c>
      <c r="F35" s="15"/>
      <c r="G35" s="15">
        <v>20.56</v>
      </c>
      <c r="H35" s="15"/>
      <c r="I35" s="15">
        <v>20.170000000000002</v>
      </c>
      <c r="K35" s="15">
        <v>19.88</v>
      </c>
      <c r="M35" s="15">
        <v>19.77</v>
      </c>
      <c r="O35" s="15">
        <v>19.96</v>
      </c>
      <c r="Q35" s="15">
        <v>20.79</v>
      </c>
    </row>
    <row r="36" spans="1:17" ht="15">
      <c r="A36" s="11"/>
      <c r="B36" s="11" t="s">
        <v>206</v>
      </c>
      <c r="C36" s="23">
        <v>15.29</v>
      </c>
      <c r="D36" s="108"/>
      <c r="E36" s="15">
        <v>15.39</v>
      </c>
      <c r="F36" s="108"/>
      <c r="G36" s="15">
        <v>14.73</v>
      </c>
      <c r="H36" s="108"/>
      <c r="I36" s="15">
        <v>13.83</v>
      </c>
      <c r="K36" s="15">
        <v>13.97</v>
      </c>
      <c r="M36" s="15">
        <v>14.27</v>
      </c>
      <c r="O36" s="15">
        <v>14.65</v>
      </c>
      <c r="Q36" s="15">
        <v>14.9</v>
      </c>
    </row>
    <row r="37" spans="1:17" ht="15">
      <c r="A37" s="11"/>
      <c r="B37" s="111" t="s">
        <v>192</v>
      </c>
      <c r="C37" s="90">
        <v>18.71</v>
      </c>
      <c r="D37" s="15"/>
      <c r="E37" s="90">
        <v>18.7</v>
      </c>
      <c r="F37" s="15"/>
      <c r="G37" s="90">
        <v>18.21</v>
      </c>
      <c r="H37" s="15"/>
      <c r="I37" s="90">
        <v>17.55</v>
      </c>
      <c r="K37" s="90">
        <v>17.48</v>
      </c>
      <c r="M37" s="90">
        <v>17.54</v>
      </c>
      <c r="O37" s="90">
        <v>17.66</v>
      </c>
      <c r="Q37" s="90">
        <v>18.440000000000001</v>
      </c>
    </row>
    <row r="38" spans="1:17" ht="15">
      <c r="A38" s="11"/>
      <c r="B38" s="11" t="s">
        <v>177</v>
      </c>
      <c r="C38" s="15">
        <v>53.52</v>
      </c>
      <c r="D38" s="15"/>
      <c r="E38" s="15">
        <v>51.03</v>
      </c>
      <c r="F38" s="15"/>
      <c r="G38" s="15">
        <v>50.07</v>
      </c>
      <c r="H38" s="15"/>
      <c r="I38" s="15">
        <v>52.34</v>
      </c>
      <c r="K38" s="15">
        <v>51.18</v>
      </c>
      <c r="M38" s="15">
        <v>53.26</v>
      </c>
      <c r="O38" s="15">
        <v>54.71</v>
      </c>
      <c r="Q38" s="15">
        <v>55.89</v>
      </c>
    </row>
    <row r="39" spans="1:17" ht="15">
      <c r="A39" s="11"/>
      <c r="B39" s="11" t="s">
        <v>178</v>
      </c>
      <c r="C39" s="23">
        <v>45.52</v>
      </c>
      <c r="D39" s="15"/>
      <c r="E39" s="23">
        <v>43.94</v>
      </c>
      <c r="F39" s="15"/>
      <c r="G39" s="23">
        <v>43.88</v>
      </c>
      <c r="H39" s="15"/>
      <c r="I39" s="23">
        <v>37.47</v>
      </c>
      <c r="K39" s="23">
        <v>36.46</v>
      </c>
      <c r="M39" s="23">
        <v>35.29</v>
      </c>
      <c r="O39" s="23">
        <v>35.869999999999997</v>
      </c>
      <c r="Q39" s="23">
        <v>37.67</v>
      </c>
    </row>
    <row r="40" spans="1:17" ht="15">
      <c r="A40" s="11"/>
      <c r="B40" s="11" t="s">
        <v>198</v>
      </c>
      <c r="C40" s="171">
        <v>50.67</v>
      </c>
      <c r="D40" s="15"/>
      <c r="E40" s="171">
        <v>48.49</v>
      </c>
      <c r="F40" s="15"/>
      <c r="G40" s="171">
        <v>47.9</v>
      </c>
      <c r="H40" s="15"/>
      <c r="I40" s="171">
        <v>48.26</v>
      </c>
      <c r="K40" s="171">
        <v>47.18</v>
      </c>
      <c r="M40" s="171">
        <v>48.17</v>
      </c>
      <c r="O40" s="171">
        <v>49.49</v>
      </c>
      <c r="Q40" s="171">
        <v>51.05</v>
      </c>
    </row>
    <row r="41" spans="1:17" ht="18">
      <c r="A41" s="33"/>
      <c r="B41" s="11" t="s">
        <v>180</v>
      </c>
      <c r="C41" s="15">
        <v>7.15</v>
      </c>
      <c r="D41" s="108"/>
      <c r="E41" s="15">
        <v>6.92</v>
      </c>
      <c r="F41" s="108"/>
      <c r="G41" s="15">
        <v>7.09</v>
      </c>
      <c r="H41" s="108"/>
      <c r="I41" s="15">
        <v>7</v>
      </c>
      <c r="K41" s="15">
        <v>7.28</v>
      </c>
      <c r="M41" s="15">
        <v>7.27</v>
      </c>
      <c r="O41" s="15">
        <v>7.96</v>
      </c>
      <c r="Q41" s="15">
        <v>8.39</v>
      </c>
    </row>
    <row r="42" spans="1:17" ht="15.75" thickBot="1">
      <c r="A42" s="11"/>
      <c r="B42" s="11" t="s">
        <v>207</v>
      </c>
      <c r="C42" s="121">
        <v>18.57</v>
      </c>
      <c r="D42" s="55"/>
      <c r="E42" s="121">
        <v>17.88</v>
      </c>
      <c r="F42" s="55"/>
      <c r="G42" s="121">
        <v>17.899999999999999</v>
      </c>
      <c r="H42" s="55"/>
      <c r="I42" s="121">
        <v>18.48</v>
      </c>
      <c r="K42" s="121">
        <v>18.28</v>
      </c>
      <c r="M42" s="121">
        <v>18.239999999999998</v>
      </c>
      <c r="O42" s="121">
        <v>19.21</v>
      </c>
      <c r="Q42" s="121">
        <v>20.51</v>
      </c>
    </row>
    <row r="43" spans="1:17" ht="5.25" customHeight="1" thickTop="1">
      <c r="A43" s="14"/>
      <c r="B43" s="14"/>
      <c r="C43" s="1"/>
      <c r="D43" s="1"/>
      <c r="E43" s="1"/>
      <c r="F43" s="1"/>
      <c r="G43" s="1"/>
      <c r="H43" s="1"/>
      <c r="I43" s="1"/>
      <c r="K43" s="1"/>
      <c r="M43" s="1"/>
      <c r="O43" s="1"/>
      <c r="Q43" s="1"/>
    </row>
    <row r="44" spans="1:17" ht="15">
      <c r="A44" s="111" t="s">
        <v>208</v>
      </c>
      <c r="B44" s="11"/>
      <c r="C44" s="1"/>
      <c r="D44" s="1"/>
      <c r="E44" s="1"/>
      <c r="F44" s="1"/>
      <c r="G44" s="1"/>
      <c r="H44" s="1"/>
      <c r="I44" s="1"/>
      <c r="K44" s="1"/>
      <c r="M44" s="1"/>
      <c r="O44" s="1"/>
      <c r="Q44" s="1"/>
    </row>
    <row r="45" spans="1:17" ht="5.0999999999999996" customHeight="1">
      <c r="A45" s="14"/>
      <c r="B45" s="14"/>
      <c r="C45" s="1"/>
      <c r="D45" s="1"/>
      <c r="E45" s="1"/>
      <c r="F45" s="1"/>
      <c r="G45" s="1"/>
      <c r="H45" s="1"/>
      <c r="I45" s="1"/>
      <c r="K45" s="1"/>
      <c r="M45" s="1"/>
      <c r="O45" s="1"/>
      <c r="Q45" s="1"/>
    </row>
    <row r="46" spans="1:17" ht="15">
      <c r="A46" s="11"/>
      <c r="B46" s="11" t="s">
        <v>236</v>
      </c>
      <c r="C46" s="28">
        <v>1.36</v>
      </c>
      <c r="D46" s="54"/>
      <c r="E46" s="28">
        <v>1.32</v>
      </c>
      <c r="F46" s="54"/>
      <c r="G46" s="28">
        <v>1.4</v>
      </c>
      <c r="H46" s="54"/>
      <c r="I46" s="28">
        <v>1.44</v>
      </c>
      <c r="K46" s="28">
        <v>1.45</v>
      </c>
      <c r="M46" s="28">
        <v>1.33</v>
      </c>
      <c r="O46" s="28">
        <v>1.4</v>
      </c>
      <c r="Q46" s="28">
        <v>1.48</v>
      </c>
    </row>
    <row r="47" spans="1:17" ht="15">
      <c r="A47" s="11"/>
      <c r="B47" s="11" t="s">
        <v>177</v>
      </c>
      <c r="C47" s="15">
        <v>1.51</v>
      </c>
      <c r="D47" s="15"/>
      <c r="E47" s="15">
        <v>1.43</v>
      </c>
      <c r="F47" s="15"/>
      <c r="G47" s="15">
        <v>1.47</v>
      </c>
      <c r="H47" s="15"/>
      <c r="I47" s="15">
        <v>1.75</v>
      </c>
      <c r="K47" s="15">
        <v>1.83</v>
      </c>
      <c r="M47" s="15">
        <v>1.88</v>
      </c>
      <c r="O47" s="15">
        <v>1.99</v>
      </c>
      <c r="Q47" s="15">
        <v>2.02</v>
      </c>
    </row>
    <row r="48" spans="1:17" ht="15">
      <c r="A48" s="11"/>
      <c r="B48" s="11" t="s">
        <v>178</v>
      </c>
      <c r="C48" s="15">
        <v>0.59</v>
      </c>
      <c r="D48" s="15"/>
      <c r="E48" s="15">
        <v>0.56000000000000005</v>
      </c>
      <c r="F48" s="15"/>
      <c r="G48" s="15">
        <v>0.56999999999999995</v>
      </c>
      <c r="H48" s="15"/>
      <c r="I48" s="15">
        <v>0.53</v>
      </c>
      <c r="K48" s="15">
        <v>0.49</v>
      </c>
      <c r="M48" s="15">
        <v>0.48</v>
      </c>
      <c r="O48" s="15">
        <v>0.51</v>
      </c>
      <c r="Q48" s="15">
        <v>0.55000000000000004</v>
      </c>
    </row>
    <row r="49" spans="1:28" ht="15">
      <c r="A49" s="14"/>
      <c r="B49" s="14" t="s">
        <v>184</v>
      </c>
      <c r="C49" s="15">
        <v>0.66</v>
      </c>
      <c r="D49" s="108"/>
      <c r="E49" s="15">
        <v>0.65</v>
      </c>
      <c r="F49" s="108"/>
      <c r="G49" s="15">
        <v>0.68</v>
      </c>
      <c r="H49" s="108"/>
      <c r="I49" s="15">
        <v>0.79</v>
      </c>
      <c r="K49" s="15">
        <v>0.74</v>
      </c>
      <c r="M49" s="15">
        <v>0.64</v>
      </c>
      <c r="O49" s="15">
        <v>0.64</v>
      </c>
      <c r="Q49" s="15">
        <v>0.59</v>
      </c>
    </row>
    <row r="50" spans="1:28" ht="15.75" thickBot="1">
      <c r="A50" s="33"/>
      <c r="B50" s="11" t="s">
        <v>209</v>
      </c>
      <c r="C50" s="121">
        <v>0.97</v>
      </c>
      <c r="D50" s="55"/>
      <c r="E50" s="121">
        <v>0.93</v>
      </c>
      <c r="F50" s="55"/>
      <c r="G50" s="121">
        <v>0.97</v>
      </c>
      <c r="H50" s="55"/>
      <c r="I50" s="121">
        <v>1.08</v>
      </c>
      <c r="K50" s="121">
        <v>1.08</v>
      </c>
      <c r="M50" s="121">
        <v>1.03</v>
      </c>
      <c r="O50" s="121">
        <v>1.1200000000000001</v>
      </c>
      <c r="Q50" s="121">
        <v>1.18</v>
      </c>
    </row>
    <row r="51" spans="1:28" ht="11.25" customHeight="1" thickTop="1">
      <c r="A51" s="33"/>
      <c r="B51" s="11"/>
      <c r="C51" s="21"/>
      <c r="D51" s="21"/>
      <c r="E51" s="21"/>
      <c r="F51" s="107"/>
      <c r="G51" s="21"/>
      <c r="H51" s="21"/>
      <c r="I51" s="21"/>
      <c r="K51" s="21"/>
      <c r="M51" s="21"/>
      <c r="O51" s="21"/>
      <c r="Q51" s="21"/>
    </row>
    <row r="52" spans="1:28" ht="15">
      <c r="A52" s="35" t="s">
        <v>210</v>
      </c>
      <c r="B52" s="33"/>
      <c r="C52" s="14"/>
      <c r="D52" s="14"/>
      <c r="E52" s="14"/>
      <c r="F52" s="14"/>
      <c r="G52" s="14"/>
      <c r="H52" s="14"/>
      <c r="I52" s="14"/>
      <c r="K52" s="14"/>
      <c r="M52" s="14"/>
      <c r="O52" s="14"/>
      <c r="Q52" s="14"/>
    </row>
    <row r="53" spans="1:28" ht="15">
      <c r="A53" s="111" t="s">
        <v>211</v>
      </c>
      <c r="B53" s="33"/>
      <c r="C53" s="14"/>
      <c r="D53" s="14"/>
      <c r="E53" s="14"/>
      <c r="F53" s="14"/>
      <c r="G53" s="14"/>
      <c r="H53" s="14"/>
      <c r="I53" s="14"/>
      <c r="K53" s="14"/>
      <c r="L53" s="51"/>
      <c r="M53" s="14"/>
      <c r="O53" s="14"/>
      <c r="Q53" s="14"/>
      <c r="T53" s="131"/>
      <c r="V53" s="51"/>
      <c r="W53" s="51"/>
      <c r="Y53" s="51"/>
      <c r="Z53" s="51"/>
      <c r="AB53" s="131"/>
    </row>
    <row r="54" spans="1:28" ht="5.25" customHeight="1">
      <c r="A54" s="14"/>
      <c r="B54" s="14"/>
      <c r="C54" s="1"/>
      <c r="D54" s="1"/>
      <c r="E54" s="1"/>
      <c r="F54" s="1"/>
      <c r="G54" s="1"/>
      <c r="H54" s="1"/>
      <c r="I54" s="1"/>
      <c r="K54" s="1"/>
      <c r="M54" s="1"/>
      <c r="O54" s="1"/>
      <c r="Q54" s="1"/>
    </row>
    <row r="55" spans="1:28" ht="15">
      <c r="A55" s="14"/>
      <c r="B55" s="77" t="s">
        <v>172</v>
      </c>
      <c r="C55" s="192">
        <v>-1.0999999999999999E-2</v>
      </c>
      <c r="D55" s="2"/>
      <c r="E55" s="192">
        <v>-4.9000000000000002E-2</v>
      </c>
      <c r="F55" s="2"/>
      <c r="G55" s="192">
        <v>-3.6999999999999998E-2</v>
      </c>
      <c r="H55" s="2"/>
      <c r="I55" s="192">
        <v>-0.13100000000000001</v>
      </c>
      <c r="K55" s="192">
        <v>5.7000000000000002E-2</v>
      </c>
      <c r="L55" s="103"/>
      <c r="M55" s="192">
        <v>0.16800000000000001</v>
      </c>
      <c r="O55" s="192">
        <v>0.215</v>
      </c>
      <c r="Q55" s="192">
        <v>0.28100000000000003</v>
      </c>
      <c r="T55" s="340"/>
      <c r="V55" s="205"/>
      <c r="Z55" s="103"/>
    </row>
    <row r="56" spans="1:28" ht="15">
      <c r="A56" s="14"/>
      <c r="B56" s="77" t="s">
        <v>173</v>
      </c>
      <c r="C56" s="192">
        <v>0.02</v>
      </c>
      <c r="D56" s="2"/>
      <c r="E56" s="192">
        <v>2.8000000000000001E-2</v>
      </c>
      <c r="F56" s="2"/>
      <c r="G56" s="192">
        <v>2.3E-2</v>
      </c>
      <c r="H56" s="2"/>
      <c r="I56" s="192">
        <v>-0.20200000000000001</v>
      </c>
      <c r="K56" s="192">
        <v>-0.14099999999999999</v>
      </c>
      <c r="L56" s="103"/>
      <c r="M56" s="192">
        <v>-6.4000000000000001E-2</v>
      </c>
      <c r="O56" s="192">
        <v>-5.1999999999999998E-2</v>
      </c>
      <c r="Q56" s="192">
        <v>0.185</v>
      </c>
      <c r="T56" s="340"/>
      <c r="V56" s="205"/>
      <c r="Z56" s="103"/>
    </row>
    <row r="57" spans="1:28" ht="15">
      <c r="A57" s="14"/>
      <c r="B57" s="14" t="s">
        <v>174</v>
      </c>
      <c r="C57" s="192">
        <v>-1E-3</v>
      </c>
      <c r="D57" s="2"/>
      <c r="E57" s="192">
        <v>-2.7E-2</v>
      </c>
      <c r="F57" s="2"/>
      <c r="G57" s="192">
        <v>-0.02</v>
      </c>
      <c r="H57" s="2"/>
      <c r="I57" s="192">
        <v>-0.152</v>
      </c>
      <c r="K57" s="192">
        <v>-6.0000000000000001E-3</v>
      </c>
      <c r="L57" s="103"/>
      <c r="M57" s="192">
        <v>9.7000000000000003E-2</v>
      </c>
      <c r="O57" s="192">
        <v>0.13500000000000001</v>
      </c>
      <c r="Q57" s="192">
        <v>0.254</v>
      </c>
      <c r="T57" s="340"/>
      <c r="V57" s="205"/>
      <c r="Z57" s="103"/>
    </row>
    <row r="58" spans="1:28" ht="15">
      <c r="A58" s="11"/>
      <c r="B58" s="11" t="s">
        <v>175</v>
      </c>
      <c r="C58" s="192">
        <v>6.6000000000000003E-2</v>
      </c>
      <c r="D58" s="2"/>
      <c r="E58" s="192">
        <v>-6.5000000000000002E-2</v>
      </c>
      <c r="F58" s="2"/>
      <c r="G58" s="192">
        <v>-7.0000000000000001E-3</v>
      </c>
      <c r="H58" s="2"/>
      <c r="I58" s="192">
        <v>8.9999999999999993E-3</v>
      </c>
      <c r="K58" s="192">
        <v>0.23699999999999999</v>
      </c>
      <c r="L58" s="104"/>
      <c r="M58" s="192">
        <v>0.32300000000000001</v>
      </c>
      <c r="O58" s="192">
        <v>0.28599999999999998</v>
      </c>
      <c r="Q58" s="192">
        <v>0.186</v>
      </c>
      <c r="T58" s="340"/>
      <c r="V58" s="205"/>
      <c r="Z58" s="104"/>
    </row>
    <row r="59" spans="1:28" ht="15">
      <c r="A59" s="11"/>
      <c r="B59" s="11" t="s">
        <v>192</v>
      </c>
      <c r="C59" s="192">
        <v>2.1000000000000001E-2</v>
      </c>
      <c r="D59" s="2"/>
      <c r="E59" s="192">
        <v>-4.1000000000000002E-2</v>
      </c>
      <c r="F59" s="2"/>
      <c r="G59" s="192">
        <v>-1.4999999999999999E-2</v>
      </c>
      <c r="H59" s="2"/>
      <c r="I59" s="192">
        <v>-9.1999999999999998E-2</v>
      </c>
      <c r="K59" s="192">
        <v>0.08</v>
      </c>
      <c r="L59" s="103"/>
      <c r="M59" s="192">
        <v>0.17899999999999999</v>
      </c>
      <c r="O59" s="192">
        <v>0.19600000000000001</v>
      </c>
      <c r="Q59" s="192">
        <v>0.22600000000000001</v>
      </c>
      <c r="T59" s="340"/>
      <c r="V59" s="205"/>
      <c r="Z59" s="103"/>
    </row>
    <row r="60" spans="1:28" ht="15">
      <c r="A60" s="11"/>
      <c r="B60" s="11" t="s">
        <v>177</v>
      </c>
      <c r="C60" s="192">
        <v>8.0000000000000002E-3</v>
      </c>
      <c r="D60" s="2"/>
      <c r="E60" s="192">
        <v>1.7999999999999999E-2</v>
      </c>
      <c r="F60" s="2"/>
      <c r="G60" s="192">
        <v>2.3E-2</v>
      </c>
      <c r="H60" s="2"/>
      <c r="I60" s="192">
        <v>0.107</v>
      </c>
      <c r="K60" s="192">
        <v>0.313</v>
      </c>
      <c r="L60" s="104"/>
      <c r="M60" s="192">
        <v>0.32400000000000001</v>
      </c>
      <c r="O60" s="192">
        <v>0.41099999999999998</v>
      </c>
      <c r="Q60" s="192">
        <v>0.32700000000000001</v>
      </c>
      <c r="T60" s="340"/>
      <c r="V60" s="205"/>
      <c r="Z60" s="104"/>
    </row>
    <row r="61" spans="1:28" ht="15">
      <c r="A61" s="11"/>
      <c r="B61" s="11" t="s">
        <v>178</v>
      </c>
      <c r="C61" s="192">
        <v>6.5000000000000002E-2</v>
      </c>
      <c r="D61" s="2"/>
      <c r="E61" s="192">
        <v>4.2999999999999997E-2</v>
      </c>
      <c r="F61" s="2"/>
      <c r="G61" s="192">
        <v>1.4E-2</v>
      </c>
      <c r="H61" s="2"/>
      <c r="I61" s="192">
        <v>-0.253</v>
      </c>
      <c r="K61" s="192">
        <v>-0.11600000000000001</v>
      </c>
      <c r="L61" s="104"/>
      <c r="M61" s="192">
        <v>-0.06</v>
      </c>
      <c r="O61" s="192">
        <v>3.0000000000000001E-3</v>
      </c>
      <c r="Q61" s="192">
        <v>0.26900000000000002</v>
      </c>
      <c r="T61" s="340"/>
      <c r="V61" s="205"/>
      <c r="Z61" s="104"/>
    </row>
    <row r="62" spans="1:28" ht="15">
      <c r="A62" s="11"/>
      <c r="B62" s="11" t="s">
        <v>198</v>
      </c>
      <c r="C62" s="192">
        <v>2.7E-2</v>
      </c>
      <c r="D62" s="2"/>
      <c r="E62" s="192">
        <v>2.7E-2</v>
      </c>
      <c r="F62" s="2"/>
      <c r="G62" s="192">
        <v>0.02</v>
      </c>
      <c r="H62" s="2"/>
      <c r="I62" s="192">
        <v>-2.1999999999999999E-2</v>
      </c>
      <c r="K62" s="192">
        <v>0.16</v>
      </c>
      <c r="L62" s="104"/>
      <c r="M62" s="192">
        <v>0.186</v>
      </c>
      <c r="O62" s="192">
        <v>0.26800000000000002</v>
      </c>
      <c r="Q62" s="192">
        <v>0.311</v>
      </c>
      <c r="T62" s="340"/>
      <c r="V62" s="205"/>
      <c r="Z62" s="104"/>
    </row>
    <row r="63" spans="1:28" ht="18">
      <c r="A63" s="11"/>
      <c r="B63" s="11" t="s">
        <v>180</v>
      </c>
      <c r="C63" s="192">
        <v>-1.7999999999999999E-2</v>
      </c>
      <c r="D63" s="24"/>
      <c r="E63" s="252">
        <v>0</v>
      </c>
      <c r="F63" s="24"/>
      <c r="G63" s="192">
        <v>-2E-3</v>
      </c>
      <c r="H63" s="24"/>
      <c r="I63" s="192">
        <v>-0.20100000000000001</v>
      </c>
      <c r="K63" s="192">
        <v>-2.3E-2</v>
      </c>
      <c r="L63" s="104"/>
      <c r="M63" s="192">
        <v>-1.2999999999999999E-2</v>
      </c>
      <c r="O63" s="192">
        <v>-2.1999999999999999E-2</v>
      </c>
      <c r="Q63" s="192">
        <v>0.126</v>
      </c>
      <c r="T63" s="340"/>
      <c r="V63" s="205"/>
      <c r="Z63" s="104"/>
    </row>
    <row r="64" spans="1:28" ht="15">
      <c r="A64" s="11"/>
      <c r="B64" s="111" t="s">
        <v>213</v>
      </c>
      <c r="C64" s="192">
        <v>6.0000000000000001E-3</v>
      </c>
      <c r="D64" s="2"/>
      <c r="E64" s="192">
        <v>-1.4999999999999999E-2</v>
      </c>
      <c r="F64" s="2"/>
      <c r="G64" s="192">
        <v>-6.0000000000000001E-3</v>
      </c>
      <c r="H64" s="2"/>
      <c r="I64" s="192">
        <v>-0.125</v>
      </c>
      <c r="K64" s="192">
        <v>0.05</v>
      </c>
      <c r="L64" s="103"/>
      <c r="M64" s="192">
        <v>9.9000000000000005E-2</v>
      </c>
      <c r="O64" s="192">
        <v>0.122</v>
      </c>
      <c r="Q64" s="192">
        <v>0.20300000000000001</v>
      </c>
      <c r="T64" s="340"/>
      <c r="V64" s="205"/>
      <c r="Z64" s="103"/>
    </row>
    <row r="65" spans="1:28" ht="5.0999999999999996" customHeight="1">
      <c r="A65" s="14"/>
      <c r="B65" s="14"/>
      <c r="C65" s="1"/>
      <c r="D65" s="1"/>
      <c r="E65" s="1"/>
      <c r="F65" s="1"/>
      <c r="G65" s="1"/>
      <c r="H65" s="1"/>
      <c r="I65" s="1"/>
      <c r="K65" s="1"/>
      <c r="M65" s="1"/>
      <c r="O65" s="1"/>
      <c r="Q65" s="1"/>
    </row>
    <row r="66" spans="1:28" s="51" customFormat="1" ht="15.75">
      <c r="A66" s="11" t="s">
        <v>214</v>
      </c>
      <c r="B66" s="35"/>
      <c r="C66" s="13"/>
      <c r="D66" s="13"/>
      <c r="E66" s="13"/>
      <c r="F66" s="13"/>
      <c r="G66" s="13"/>
      <c r="H66" s="13"/>
      <c r="I66" s="13"/>
      <c r="K66" s="13"/>
      <c r="M66" s="13"/>
      <c r="O66" s="13"/>
      <c r="Q66" s="13"/>
    </row>
    <row r="67" spans="1:28" ht="5.0999999999999996" customHeight="1">
      <c r="A67" s="14"/>
      <c r="B67" s="14"/>
      <c r="C67" s="1"/>
      <c r="D67" s="1"/>
      <c r="E67" s="1"/>
      <c r="F67" s="1"/>
      <c r="G67" s="1"/>
      <c r="H67" s="1"/>
      <c r="I67" s="1"/>
      <c r="K67" s="1"/>
      <c r="M67" s="1"/>
      <c r="O67" s="1"/>
      <c r="Q67" s="1"/>
    </row>
    <row r="68" spans="1:28" ht="15">
      <c r="A68" s="14"/>
      <c r="B68" s="77" t="s">
        <v>237</v>
      </c>
      <c r="C68" s="192">
        <v>-1.0999999999999999E-2</v>
      </c>
      <c r="D68" s="2"/>
      <c r="E68" s="192">
        <v>-4.2999999999999997E-2</v>
      </c>
      <c r="F68" s="2"/>
      <c r="G68" s="192">
        <v>1.0999999999999999E-2</v>
      </c>
      <c r="H68" s="2"/>
      <c r="I68" s="192">
        <v>-0.17399999999999999</v>
      </c>
      <c r="K68" s="192">
        <v>-3.0000000000000001E-3</v>
      </c>
      <c r="L68" s="103"/>
      <c r="M68" s="192">
        <v>7.9000000000000001E-2</v>
      </c>
      <c r="O68" s="192">
        <v>0.114</v>
      </c>
      <c r="Q68" s="192">
        <v>0.32100000000000001</v>
      </c>
      <c r="T68" s="103"/>
      <c r="V68" s="103"/>
      <c r="Z68" s="103"/>
      <c r="AB68" s="103"/>
    </row>
    <row r="69" spans="1:28" ht="15">
      <c r="A69" s="14"/>
      <c r="B69" s="77" t="s">
        <v>173</v>
      </c>
      <c r="C69" s="192">
        <v>2.4E-2</v>
      </c>
      <c r="D69" s="2"/>
      <c r="E69" s="192">
        <v>2.9000000000000001E-2</v>
      </c>
      <c r="F69" s="2"/>
      <c r="G69" s="192">
        <v>0.06</v>
      </c>
      <c r="H69" s="2"/>
      <c r="I69" s="192">
        <v>-0.21299999999999999</v>
      </c>
      <c r="K69" s="192">
        <v>-0.111</v>
      </c>
      <c r="L69" s="103"/>
      <c r="M69" s="192">
        <v>-4.8000000000000001E-2</v>
      </c>
      <c r="O69" s="192">
        <v>-3.3000000000000002E-2</v>
      </c>
      <c r="Q69" s="192">
        <v>0.27600000000000002</v>
      </c>
      <c r="T69" s="103"/>
      <c r="V69" s="103"/>
      <c r="Z69" s="103"/>
      <c r="AB69" s="103"/>
    </row>
    <row r="70" spans="1:28" ht="15">
      <c r="A70" s="14"/>
      <c r="B70" s="14" t="s">
        <v>174</v>
      </c>
      <c r="C70" s="192">
        <v>-4.0000000000000001E-3</v>
      </c>
      <c r="D70" s="2"/>
      <c r="E70" s="192">
        <v>-0.03</v>
      </c>
      <c r="F70" s="2"/>
      <c r="G70" s="192">
        <v>2.1000000000000001E-2</v>
      </c>
      <c r="H70" s="2"/>
      <c r="I70" s="192">
        <v>-0.182</v>
      </c>
      <c r="K70" s="192">
        <v>-2.5000000000000001E-2</v>
      </c>
      <c r="L70" s="103"/>
      <c r="M70" s="192">
        <v>5.3999999999999999E-2</v>
      </c>
      <c r="O70" s="192">
        <v>8.5000000000000006E-2</v>
      </c>
      <c r="Q70" s="192">
        <v>0.312</v>
      </c>
      <c r="T70" s="103"/>
      <c r="V70" s="103"/>
      <c r="Z70" s="103"/>
      <c r="AB70" s="103"/>
    </row>
    <row r="71" spans="1:28" ht="15">
      <c r="A71" s="11"/>
      <c r="B71" s="11" t="s">
        <v>175</v>
      </c>
      <c r="C71" s="192">
        <v>4.0000000000000001E-3</v>
      </c>
      <c r="D71" s="2"/>
      <c r="E71" s="192">
        <v>-7.4999999999999997E-2</v>
      </c>
      <c r="F71" s="2"/>
      <c r="G71" s="192">
        <v>7.0000000000000001E-3</v>
      </c>
      <c r="H71" s="2"/>
      <c r="I71" s="192">
        <v>-0.109</v>
      </c>
      <c r="K71" s="192">
        <v>0.14599999999999999</v>
      </c>
      <c r="L71" s="103"/>
      <c r="M71" s="192">
        <v>0.22900000000000001</v>
      </c>
      <c r="O71" s="192">
        <v>0.25800000000000001</v>
      </c>
      <c r="Q71" s="192">
        <v>0.29799999999999999</v>
      </c>
      <c r="T71" s="103"/>
      <c r="V71" s="103"/>
      <c r="Z71" s="103"/>
      <c r="AB71" s="103"/>
    </row>
    <row r="72" spans="1:28" ht="15">
      <c r="A72" s="11"/>
      <c r="B72" s="111" t="s">
        <v>192</v>
      </c>
      <c r="C72" s="192">
        <v>-2E-3</v>
      </c>
      <c r="D72" s="2"/>
      <c r="E72" s="192">
        <v>-4.3999999999999997E-2</v>
      </c>
      <c r="F72" s="2"/>
      <c r="G72" s="192">
        <v>1.6E-2</v>
      </c>
      <c r="H72" s="2"/>
      <c r="I72" s="192">
        <v>-0.159</v>
      </c>
      <c r="J72" s="103"/>
      <c r="K72" s="192">
        <v>2.5000000000000001E-2</v>
      </c>
      <c r="L72" s="103"/>
      <c r="M72" s="192">
        <v>0.106</v>
      </c>
      <c r="O72" s="192">
        <v>0.14199999999999999</v>
      </c>
      <c r="Q72" s="192">
        <v>0.308</v>
      </c>
      <c r="T72" s="103"/>
      <c r="V72" s="103"/>
      <c r="Z72" s="103"/>
      <c r="AB72" s="103"/>
    </row>
    <row r="73" spans="1:28" ht="15">
      <c r="A73" s="11"/>
      <c r="B73" s="11" t="s">
        <v>177</v>
      </c>
      <c r="C73" s="192">
        <v>-0.03</v>
      </c>
      <c r="D73" s="2"/>
      <c r="E73" s="192">
        <v>-4.2000000000000003E-2</v>
      </c>
      <c r="F73" s="2"/>
      <c r="G73" s="192">
        <v>-1.6E-2</v>
      </c>
      <c r="H73" s="2"/>
      <c r="I73" s="192">
        <v>0.06</v>
      </c>
      <c r="K73" s="192">
        <v>0.27500000000000002</v>
      </c>
      <c r="L73" s="103"/>
      <c r="M73" s="192">
        <v>0.38100000000000001</v>
      </c>
      <c r="O73" s="192">
        <v>0.51800000000000002</v>
      </c>
      <c r="Q73" s="192">
        <v>0.44</v>
      </c>
      <c r="T73" s="103"/>
      <c r="V73" s="103"/>
      <c r="Z73" s="103"/>
      <c r="AB73" s="103"/>
    </row>
    <row r="74" spans="1:28" ht="15">
      <c r="A74" s="11"/>
      <c r="B74" s="11" t="s">
        <v>178</v>
      </c>
      <c r="C74" s="192">
        <v>6.0000000000000001E-3</v>
      </c>
      <c r="D74" s="2"/>
      <c r="E74" s="192">
        <v>-1.4E-2</v>
      </c>
      <c r="F74" s="2"/>
      <c r="G74" s="192">
        <v>5.0000000000000001E-3</v>
      </c>
      <c r="H74" s="2"/>
      <c r="I74" s="192">
        <v>-0.39900000000000002</v>
      </c>
      <c r="K74" s="192">
        <v>-0.28000000000000003</v>
      </c>
      <c r="L74" s="103"/>
      <c r="M74" s="192">
        <v>-0.246</v>
      </c>
      <c r="O74" s="192">
        <v>-0.19400000000000001</v>
      </c>
      <c r="Q74" s="192">
        <v>0.29599999999999999</v>
      </c>
      <c r="T74" s="103"/>
      <c r="V74" s="103"/>
      <c r="Z74" s="103"/>
      <c r="AB74" s="103"/>
    </row>
    <row r="75" spans="1:28" ht="15">
      <c r="A75" s="11"/>
      <c r="B75" s="11" t="s">
        <v>198</v>
      </c>
      <c r="C75" s="192">
        <v>-1.9E-2</v>
      </c>
      <c r="D75" s="2"/>
      <c r="E75" s="192">
        <v>-3.3000000000000002E-2</v>
      </c>
      <c r="F75" s="2"/>
      <c r="G75" s="192">
        <v>-8.9999999999999993E-3</v>
      </c>
      <c r="H75" s="2"/>
      <c r="I75" s="192">
        <v>-8.8999999999999996E-2</v>
      </c>
      <c r="K75" s="192">
        <v>9.8000000000000004E-2</v>
      </c>
      <c r="L75" s="103"/>
      <c r="M75" s="192">
        <v>0.17799999999999999</v>
      </c>
      <c r="O75" s="192">
        <v>0.28899999999999998</v>
      </c>
      <c r="Q75" s="192">
        <v>0.40899999999999997</v>
      </c>
      <c r="T75" s="103"/>
      <c r="V75" s="103"/>
      <c r="Z75" s="103"/>
      <c r="AB75" s="103"/>
    </row>
    <row r="76" spans="1:28" ht="18">
      <c r="A76" s="11"/>
      <c r="B76" s="11" t="s">
        <v>180</v>
      </c>
      <c r="C76" s="192">
        <v>-4.9000000000000002E-2</v>
      </c>
      <c r="D76" s="24"/>
      <c r="E76" s="192">
        <v>-3.2000000000000001E-2</v>
      </c>
      <c r="F76" s="24"/>
      <c r="G76" s="192">
        <v>-3.0000000000000001E-3</v>
      </c>
      <c r="H76" s="24"/>
      <c r="I76" s="192">
        <v>-0.23499999999999999</v>
      </c>
      <c r="K76" s="192">
        <v>1.0999999999999999E-2</v>
      </c>
      <c r="L76" s="103"/>
      <c r="M76" s="192">
        <v>3.5000000000000003E-2</v>
      </c>
      <c r="O76" s="192">
        <v>8.1000000000000003E-2</v>
      </c>
      <c r="Q76" s="192">
        <v>0.372</v>
      </c>
      <c r="T76" s="103"/>
      <c r="V76" s="103"/>
      <c r="Z76" s="103"/>
      <c r="AB76" s="103"/>
    </row>
    <row r="77" spans="1:28" ht="15">
      <c r="A77" s="11"/>
      <c r="B77" s="111" t="s">
        <v>215</v>
      </c>
      <c r="C77" s="192">
        <v>-1.6E-2</v>
      </c>
      <c r="D77" s="2"/>
      <c r="E77" s="192">
        <v>-3.7999999999999999E-2</v>
      </c>
      <c r="F77" s="2"/>
      <c r="G77" s="192">
        <v>4.0000000000000001E-3</v>
      </c>
      <c r="H77" s="2"/>
      <c r="I77" s="192">
        <v>-0.14399999999999999</v>
      </c>
      <c r="K77" s="192">
        <v>0.05</v>
      </c>
      <c r="L77" s="103"/>
      <c r="M77" s="192">
        <v>0.121</v>
      </c>
      <c r="O77" s="192">
        <v>0.185</v>
      </c>
      <c r="Q77" s="192">
        <v>0.35699999999999998</v>
      </c>
      <c r="T77" s="103"/>
      <c r="V77" s="103"/>
      <c r="Z77" s="103"/>
      <c r="AB77" s="103"/>
    </row>
    <row r="78" spans="1:28" ht="5.0999999999999996" customHeight="1">
      <c r="A78" s="14"/>
      <c r="B78" s="14"/>
      <c r="C78" s="12"/>
      <c r="D78" s="1"/>
      <c r="E78" s="12"/>
      <c r="F78" s="1"/>
      <c r="G78" s="12"/>
      <c r="H78" s="1"/>
      <c r="I78" s="12"/>
      <c r="AB78" s="103"/>
    </row>
    <row r="79" spans="1:28" ht="15">
      <c r="A79" s="11" t="s">
        <v>216</v>
      </c>
      <c r="B79" s="14"/>
      <c r="C79" s="16">
        <v>13.9</v>
      </c>
      <c r="D79" s="16"/>
      <c r="E79" s="16">
        <v>14.2</v>
      </c>
      <c r="F79" s="16"/>
      <c r="G79" s="16">
        <v>13.2</v>
      </c>
      <c r="H79" s="16"/>
      <c r="I79" s="16">
        <v>13</v>
      </c>
      <c r="K79" s="16">
        <v>12.8</v>
      </c>
      <c r="M79" s="16">
        <v>13.2</v>
      </c>
      <c r="O79" s="16">
        <v>11.9</v>
      </c>
      <c r="Q79" s="16">
        <v>12.5</v>
      </c>
    </row>
    <row r="80" spans="1:28" ht="5.0999999999999996" customHeight="1">
      <c r="A80" s="14"/>
      <c r="B80" s="14"/>
      <c r="C80" s="1"/>
      <c r="D80" s="1"/>
      <c r="E80" s="1"/>
      <c r="F80" s="1"/>
      <c r="G80" s="1"/>
      <c r="H80" s="1"/>
      <c r="I80" s="1"/>
      <c r="K80" s="1"/>
      <c r="M80" s="1"/>
      <c r="O80" s="1"/>
      <c r="Q80" s="1"/>
    </row>
    <row r="81" spans="1:17" ht="15">
      <c r="A81" s="14" t="s">
        <v>217</v>
      </c>
      <c r="B81" s="14"/>
      <c r="C81" s="195">
        <v>1.34</v>
      </c>
      <c r="D81" s="56"/>
      <c r="E81" s="195">
        <v>1.26</v>
      </c>
      <c r="F81" s="56"/>
      <c r="G81" s="195">
        <v>1.36</v>
      </c>
      <c r="H81" s="56"/>
      <c r="I81" s="195">
        <v>1.42</v>
      </c>
      <c r="K81" s="195">
        <v>1.43</v>
      </c>
      <c r="M81" s="195">
        <v>1.38</v>
      </c>
      <c r="O81" s="195">
        <v>1.61</v>
      </c>
      <c r="Q81" s="195">
        <v>1.64</v>
      </c>
    </row>
    <row r="82" spans="1:17" ht="5.0999999999999996" customHeight="1">
      <c r="A82" s="14"/>
      <c r="B82" s="14"/>
      <c r="C82" s="12"/>
      <c r="D82" s="1"/>
      <c r="E82" s="1"/>
      <c r="F82" s="1"/>
      <c r="G82" s="1"/>
      <c r="H82" s="1"/>
      <c r="I82" s="1"/>
    </row>
    <row r="83" spans="1:17" s="198" customFormat="1" ht="15">
      <c r="A83" s="11" t="s">
        <v>218</v>
      </c>
      <c r="B83" s="14"/>
      <c r="C83" s="105">
        <v>64</v>
      </c>
      <c r="D83" s="1"/>
      <c r="E83" s="105">
        <v>63</v>
      </c>
      <c r="F83" s="1"/>
      <c r="G83" s="1">
        <v>63</v>
      </c>
      <c r="H83" s="1"/>
      <c r="I83" s="105">
        <v>64</v>
      </c>
      <c r="K83" s="105">
        <v>65</v>
      </c>
      <c r="M83" s="105">
        <v>63</v>
      </c>
      <c r="O83" s="105">
        <v>62</v>
      </c>
      <c r="Q83" s="105">
        <v>65</v>
      </c>
    </row>
    <row r="84" spans="1:17" ht="15">
      <c r="A84" s="14"/>
      <c r="B84" s="11"/>
      <c r="C84" s="43"/>
      <c r="D84" s="43"/>
      <c r="E84" s="43"/>
      <c r="F84" s="43"/>
      <c r="G84" s="43"/>
      <c r="H84" s="43"/>
      <c r="I84" s="43"/>
    </row>
    <row r="85" spans="1:17" ht="3.75" customHeight="1">
      <c r="B85" s="14"/>
      <c r="C85" s="67"/>
      <c r="D85" s="67"/>
      <c r="E85" s="328"/>
      <c r="F85" s="328"/>
      <c r="G85" s="328"/>
      <c r="H85" s="67"/>
      <c r="I85" s="67"/>
    </row>
    <row r="86" spans="1:17" ht="17.25" customHeight="1">
      <c r="A86" s="326" t="s">
        <v>219</v>
      </c>
      <c r="B86" s="451" t="s">
        <v>220</v>
      </c>
      <c r="C86" s="451"/>
      <c r="D86" s="451"/>
      <c r="E86" s="451"/>
      <c r="F86" s="451"/>
      <c r="G86" s="451"/>
      <c r="H86" s="451"/>
      <c r="I86" s="451"/>
      <c r="J86" s="451"/>
      <c r="K86" s="451"/>
      <c r="L86" s="451"/>
      <c r="M86" s="451"/>
      <c r="N86" s="451"/>
      <c r="O86" s="451"/>
      <c r="P86" s="451"/>
      <c r="Q86" s="451"/>
    </row>
    <row r="87" spans="1:17">
      <c r="A87" s="326"/>
      <c r="B87" s="257"/>
      <c r="C87" s="257"/>
      <c r="D87" s="257"/>
      <c r="E87" s="257"/>
      <c r="F87" s="257"/>
      <c r="G87" s="257"/>
      <c r="H87" s="257"/>
      <c r="I87" s="257"/>
    </row>
    <row r="88" spans="1:17" ht="12" customHeight="1">
      <c r="A88" s="312" t="s">
        <v>160</v>
      </c>
      <c r="B88" s="14"/>
    </row>
  </sheetData>
  <mergeCells count="2">
    <mergeCell ref="A1:Q1"/>
    <mergeCell ref="B86:Q86"/>
  </mergeCells>
  <pageMargins left="0.75" right="0.75" top="0.5" bottom="0.5" header="0.3" footer="0.3"/>
  <pageSetup scale="60" orientation="portrait" r:id="rId1"/>
  <headerFooter scaleWithDoc="0" alignWithMargins="0">
    <oddFooter>&amp;R&amp;"Arial,Regular"&amp;10Q4 FY22 Stat Book /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88"/>
  <sheetViews>
    <sheetView view="pageBreakPreview" zoomScaleNormal="100" zoomScaleSheetLayoutView="100" workbookViewId="0">
      <selection sqref="A1:Q1"/>
    </sheetView>
  </sheetViews>
  <sheetFormatPr defaultColWidth="10.625" defaultRowHeight="12.75"/>
  <cols>
    <col min="1" max="1" width="2.625" style="22" customWidth="1"/>
    <col min="2" max="2" width="42.5" style="22" customWidth="1"/>
    <col min="3" max="3" width="10.625" style="22" customWidth="1"/>
    <col min="4" max="4" width="0.75" style="22" customWidth="1"/>
    <col min="5" max="5" width="10.625" style="22" customWidth="1"/>
    <col min="6" max="6" width="0.75" style="22" customWidth="1"/>
    <col min="7" max="7" width="10.625" style="22" customWidth="1"/>
    <col min="8" max="8" width="0.75" style="22" customWidth="1"/>
    <col min="9" max="9" width="10.625" style="22" customWidth="1"/>
    <col min="10" max="10" width="0.75" style="12" customWidth="1"/>
    <col min="11" max="11" width="10.625" style="12"/>
    <col min="12" max="12" width="0.75" style="12" customWidth="1"/>
    <col min="13" max="13" width="10.625" style="12"/>
    <col min="14" max="14" width="0.75" style="12" customWidth="1"/>
    <col min="15" max="15" width="10.625" style="12"/>
    <col min="16" max="16" width="0.75" style="12" customWidth="1"/>
    <col min="17" max="16384" width="10.625" style="12"/>
  </cols>
  <sheetData>
    <row r="1" spans="1:19" s="225" customFormat="1" ht="24" customHeight="1">
      <c r="A1" s="454" t="s">
        <v>170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19" s="225" customFormat="1" ht="24" customHeight="1">
      <c r="A2" s="29" t="s">
        <v>230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s="225" customFormat="1" ht="24" customHeight="1">
      <c r="A3" s="29" t="s">
        <v>239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9" s="73" customFormat="1" ht="15.75">
      <c r="A4" s="30"/>
      <c r="B4" s="30"/>
      <c r="C4" s="30"/>
      <c r="D4" s="30"/>
      <c r="E4" s="30"/>
      <c r="F4" s="30"/>
      <c r="G4" s="30"/>
      <c r="H4" s="30"/>
      <c r="I4" s="30"/>
    </row>
    <row r="5" spans="1:19" s="92" customFormat="1" ht="16.5" thickBot="1">
      <c r="A5" s="12"/>
      <c r="B5" s="112"/>
      <c r="C5" s="31" t="s">
        <v>56</v>
      </c>
      <c r="D5" s="31"/>
      <c r="E5" s="31"/>
      <c r="F5" s="31"/>
      <c r="G5" s="31"/>
      <c r="H5" s="31"/>
      <c r="I5" s="31"/>
      <c r="K5" s="31" t="s">
        <v>240</v>
      </c>
      <c r="L5" s="31"/>
      <c r="M5" s="31"/>
      <c r="N5" s="31"/>
      <c r="O5" s="31"/>
      <c r="P5" s="31"/>
      <c r="Q5" s="31"/>
    </row>
    <row r="6" spans="1:19" s="73" customFormat="1" ht="15.75">
      <c r="A6" s="336"/>
      <c r="B6" s="113"/>
      <c r="C6" s="26" t="s">
        <v>145</v>
      </c>
      <c r="D6" s="26"/>
      <c r="E6" s="26" t="s">
        <v>146</v>
      </c>
      <c r="F6" s="26"/>
      <c r="G6" s="26" t="s">
        <v>147</v>
      </c>
      <c r="H6" s="26"/>
      <c r="I6" s="75" t="s">
        <v>148</v>
      </c>
      <c r="K6" s="26" t="s">
        <v>145</v>
      </c>
      <c r="L6" s="26"/>
      <c r="M6" s="26" t="s">
        <v>146</v>
      </c>
      <c r="N6" s="26"/>
      <c r="O6" s="26" t="s">
        <v>147</v>
      </c>
      <c r="P6" s="26"/>
      <c r="Q6" s="75" t="s">
        <v>148</v>
      </c>
    </row>
    <row r="7" spans="1:19" s="26" customFormat="1" ht="15.75">
      <c r="A7" s="33"/>
      <c r="B7" s="14"/>
      <c r="C7" s="13" t="s">
        <v>149</v>
      </c>
      <c r="D7" s="13"/>
      <c r="E7" s="13" t="s">
        <v>149</v>
      </c>
      <c r="F7" s="13"/>
      <c r="G7" s="13" t="s">
        <v>149</v>
      </c>
      <c r="H7" s="13"/>
      <c r="I7" s="13" t="s">
        <v>149</v>
      </c>
      <c r="K7" s="13" t="s">
        <v>149</v>
      </c>
      <c r="L7" s="13"/>
      <c r="M7" s="13" t="s">
        <v>149</v>
      </c>
      <c r="N7" s="13"/>
      <c r="O7" s="13" t="s">
        <v>149</v>
      </c>
      <c r="P7" s="13"/>
      <c r="Q7" s="13" t="s">
        <v>149</v>
      </c>
    </row>
    <row r="8" spans="1:19" ht="15">
      <c r="A8" s="33" t="s">
        <v>231</v>
      </c>
      <c r="B8" s="14"/>
      <c r="C8" s="1"/>
      <c r="D8" s="1"/>
      <c r="E8" s="1"/>
      <c r="F8" s="1"/>
      <c r="G8" s="1"/>
      <c r="H8" s="1"/>
      <c r="I8" s="1"/>
    </row>
    <row r="9" spans="1:19" ht="15">
      <c r="A9" s="11" t="s">
        <v>232</v>
      </c>
      <c r="B9" s="33"/>
      <c r="C9" s="14"/>
      <c r="D9" s="14"/>
      <c r="E9" s="14"/>
      <c r="F9" s="14"/>
      <c r="G9" s="14"/>
      <c r="H9" s="14"/>
      <c r="I9" s="421"/>
      <c r="J9" s="413"/>
      <c r="K9" s="413"/>
      <c r="L9" s="413"/>
      <c r="M9" s="413"/>
      <c r="N9" s="413"/>
      <c r="O9" s="413"/>
      <c r="P9" s="413"/>
      <c r="Q9" s="413"/>
    </row>
    <row r="10" spans="1:19" ht="4.5" customHeight="1">
      <c r="A10" s="14"/>
      <c r="B10" s="14"/>
      <c r="C10" s="1"/>
      <c r="D10" s="1"/>
      <c r="E10" s="1"/>
      <c r="F10" s="1"/>
      <c r="G10" s="1"/>
      <c r="H10" s="1"/>
      <c r="I10" s="414"/>
      <c r="J10" s="413"/>
      <c r="K10" s="413"/>
      <c r="L10" s="413"/>
      <c r="M10" s="413"/>
      <c r="N10" s="413"/>
      <c r="O10" s="413"/>
      <c r="P10" s="413"/>
      <c r="Q10" s="413"/>
    </row>
    <row r="11" spans="1:19" ht="15">
      <c r="A11" s="14"/>
      <c r="B11" s="77" t="s">
        <v>204</v>
      </c>
      <c r="C11" s="1">
        <v>1413</v>
      </c>
      <c r="D11" s="1"/>
      <c r="E11" s="1">
        <v>1477</v>
      </c>
      <c r="F11" s="1"/>
      <c r="G11" s="1">
        <v>1457</v>
      </c>
      <c r="H11" s="1"/>
      <c r="I11" s="1">
        <v>1340</v>
      </c>
      <c r="J11" s="413"/>
      <c r="K11" s="414"/>
      <c r="L11" s="413"/>
      <c r="M11" s="414"/>
      <c r="N11" s="413"/>
      <c r="O11" s="414"/>
      <c r="P11" s="413"/>
      <c r="Q11" s="414"/>
    </row>
    <row r="12" spans="1:19" ht="15">
      <c r="A12" s="14"/>
      <c r="B12" s="77" t="s">
        <v>205</v>
      </c>
      <c r="C12" s="20">
        <v>514</v>
      </c>
      <c r="D12" s="40"/>
      <c r="E12" s="20">
        <v>517</v>
      </c>
      <c r="F12" s="40"/>
      <c r="G12" s="20">
        <v>497</v>
      </c>
      <c r="H12" s="40"/>
      <c r="I12" s="20">
        <v>494</v>
      </c>
      <c r="J12" s="413"/>
      <c r="K12" s="414"/>
      <c r="L12" s="413"/>
      <c r="M12" s="414"/>
      <c r="N12" s="413"/>
      <c r="O12" s="414"/>
      <c r="P12" s="413"/>
      <c r="Q12" s="414"/>
      <c r="S12" s="340"/>
    </row>
    <row r="13" spans="1:19" ht="15">
      <c r="A13" s="14"/>
      <c r="B13" s="14" t="s">
        <v>174</v>
      </c>
      <c r="C13" s="1">
        <f>SUM(C11:C12)</f>
        <v>1927</v>
      </c>
      <c r="D13" s="1"/>
      <c r="E13" s="1">
        <f>SUM(E11:E12)</f>
        <v>1994</v>
      </c>
      <c r="F13" s="1"/>
      <c r="G13" s="1">
        <f>SUM(G11:G12)</f>
        <v>1954</v>
      </c>
      <c r="H13" s="1"/>
      <c r="I13" s="1">
        <f>SUM(I11:I12)</f>
        <v>1834</v>
      </c>
      <c r="J13" s="413"/>
      <c r="K13" s="414"/>
      <c r="L13" s="413"/>
      <c r="M13" s="414"/>
      <c r="N13" s="413"/>
      <c r="O13" s="414"/>
      <c r="P13" s="413"/>
      <c r="Q13" s="414"/>
    </row>
    <row r="14" spans="1:19" ht="15">
      <c r="A14" s="11"/>
      <c r="B14" s="11" t="s">
        <v>175</v>
      </c>
      <c r="C14" s="20">
        <v>1251</v>
      </c>
      <c r="D14" s="40"/>
      <c r="E14" s="20">
        <v>1285</v>
      </c>
      <c r="F14" s="40"/>
      <c r="G14" s="20">
        <v>1357</v>
      </c>
      <c r="H14" s="40"/>
      <c r="I14" s="20">
        <v>1159</v>
      </c>
      <c r="J14" s="413"/>
      <c r="K14" s="414"/>
      <c r="L14" s="413"/>
      <c r="M14" s="414"/>
      <c r="N14" s="413"/>
      <c r="O14" s="414"/>
      <c r="P14" s="413"/>
      <c r="Q14" s="414"/>
    </row>
    <row r="15" spans="1:19" ht="15">
      <c r="A15" s="11"/>
      <c r="B15" s="111" t="s">
        <v>192</v>
      </c>
      <c r="C15" s="20">
        <f>SUM(C13:C14)</f>
        <v>3178</v>
      </c>
      <c r="D15" s="1"/>
      <c r="E15" s="20">
        <f>SUM(E13:E14)</f>
        <v>3279</v>
      </c>
      <c r="F15" s="1"/>
      <c r="G15" s="20">
        <f>SUM(G13:G14)</f>
        <v>3311</v>
      </c>
      <c r="H15" s="1"/>
      <c r="I15" s="20">
        <f>SUM(I13:I14)</f>
        <v>2993</v>
      </c>
      <c r="J15" s="413"/>
      <c r="K15" s="414"/>
      <c r="L15" s="413"/>
      <c r="M15" s="414"/>
      <c r="N15" s="413"/>
      <c r="O15" s="414"/>
      <c r="P15" s="413"/>
      <c r="Q15" s="414"/>
    </row>
    <row r="16" spans="1:19" ht="15">
      <c r="A16" s="11"/>
      <c r="B16" s="11" t="s">
        <v>177</v>
      </c>
      <c r="C16" s="1">
        <v>771</v>
      </c>
      <c r="D16" s="1"/>
      <c r="E16" s="1">
        <v>834</v>
      </c>
      <c r="F16" s="1"/>
      <c r="G16" s="1">
        <v>799</v>
      </c>
      <c r="H16" s="1"/>
      <c r="I16" s="1">
        <v>742</v>
      </c>
      <c r="J16" s="413"/>
      <c r="K16" s="414"/>
      <c r="L16" s="413"/>
      <c r="M16" s="414"/>
      <c r="N16" s="413"/>
      <c r="O16" s="414"/>
      <c r="P16" s="413"/>
      <c r="Q16" s="414"/>
    </row>
    <row r="17" spans="1:17" ht="15">
      <c r="A17" s="11"/>
      <c r="B17" s="11" t="s">
        <v>178</v>
      </c>
      <c r="C17" s="20">
        <v>263</v>
      </c>
      <c r="D17" s="1"/>
      <c r="E17" s="20">
        <v>289</v>
      </c>
      <c r="F17" s="1"/>
      <c r="G17" s="20">
        <v>282</v>
      </c>
      <c r="H17" s="1"/>
      <c r="I17" s="20">
        <v>276</v>
      </c>
      <c r="J17" s="413"/>
      <c r="K17" s="414"/>
      <c r="L17" s="413"/>
      <c r="M17" s="414"/>
      <c r="N17" s="413"/>
      <c r="O17" s="414"/>
      <c r="P17" s="413"/>
      <c r="Q17" s="414"/>
    </row>
    <row r="18" spans="1:17" ht="15">
      <c r="A18" s="11"/>
      <c r="B18" s="11" t="s">
        <v>198</v>
      </c>
      <c r="C18" s="137">
        <f>SUM(C16:C17)</f>
        <v>1034</v>
      </c>
      <c r="D18" s="1"/>
      <c r="E18" s="137">
        <f>SUM(E16:E17)</f>
        <v>1123</v>
      </c>
      <c r="F18" s="1"/>
      <c r="G18" s="137">
        <f>SUM(G16:G17)</f>
        <v>1081</v>
      </c>
      <c r="H18" s="1"/>
      <c r="I18" s="137">
        <f>SUM(I16:I17)</f>
        <v>1018</v>
      </c>
      <c r="J18" s="413"/>
      <c r="K18" s="415"/>
      <c r="L18" s="413"/>
      <c r="M18" s="415"/>
      <c r="N18" s="413"/>
      <c r="O18" s="415"/>
      <c r="P18" s="413"/>
      <c r="Q18" s="415"/>
    </row>
    <row r="19" spans="1:17" ht="21">
      <c r="A19" s="33"/>
      <c r="B19" s="11" t="s">
        <v>241</v>
      </c>
      <c r="C19" s="1">
        <v>2004</v>
      </c>
      <c r="D19" s="40"/>
      <c r="E19" s="1">
        <v>2141</v>
      </c>
      <c r="F19" s="106"/>
      <c r="G19" s="1">
        <v>1866</v>
      </c>
      <c r="H19" s="40"/>
      <c r="I19" s="1">
        <v>1808</v>
      </c>
      <c r="J19" s="413"/>
      <c r="K19" s="414"/>
      <c r="L19" s="413"/>
      <c r="M19" s="414"/>
      <c r="N19" s="413"/>
      <c r="O19" s="414"/>
      <c r="P19" s="413"/>
      <c r="Q19" s="414"/>
    </row>
    <row r="20" spans="1:17" ht="15.75" thickBot="1">
      <c r="A20" s="11"/>
      <c r="B20" s="11" t="s">
        <v>233</v>
      </c>
      <c r="C20" s="120">
        <f>SUM(C15+C18+C19)</f>
        <v>6216</v>
      </c>
      <c r="D20" s="21"/>
      <c r="E20" s="120">
        <f>SUM(E15+E18+E19)</f>
        <v>6543</v>
      </c>
      <c r="F20" s="21"/>
      <c r="G20" s="120">
        <f>SUM(G15+G18+G19)</f>
        <v>6258</v>
      </c>
      <c r="H20" s="21"/>
      <c r="I20" s="120">
        <f>SUM(I15+I18+I19)</f>
        <v>5819</v>
      </c>
      <c r="J20" s="413"/>
      <c r="K20" s="414"/>
      <c r="L20" s="413"/>
      <c r="M20" s="414"/>
      <c r="N20" s="413"/>
      <c r="O20" s="414"/>
      <c r="P20" s="413"/>
      <c r="Q20" s="414"/>
    </row>
    <row r="21" spans="1:17" ht="5.0999999999999996" customHeight="1" thickTop="1">
      <c r="A21" s="14"/>
      <c r="B21" s="14"/>
      <c r="C21" s="1"/>
      <c r="D21" s="1"/>
      <c r="E21" s="1"/>
      <c r="F21" s="1"/>
      <c r="G21" s="1"/>
      <c r="H21" s="1"/>
      <c r="I21" s="1"/>
      <c r="J21" s="413"/>
      <c r="K21" s="414"/>
      <c r="L21" s="413"/>
      <c r="M21" s="414"/>
      <c r="N21" s="413"/>
      <c r="O21" s="414"/>
      <c r="P21" s="413"/>
      <c r="Q21" s="414"/>
    </row>
    <row r="22" spans="1:17" ht="15">
      <c r="A22" s="11" t="s">
        <v>234</v>
      </c>
      <c r="B22" s="11"/>
      <c r="C22" s="1"/>
      <c r="D22" s="1"/>
      <c r="E22" s="1"/>
      <c r="F22" s="1"/>
      <c r="G22" s="1"/>
      <c r="H22" s="1"/>
      <c r="I22" s="1"/>
      <c r="J22" s="413"/>
      <c r="K22" s="414"/>
      <c r="L22" s="413"/>
      <c r="M22" s="414"/>
      <c r="N22" s="413"/>
      <c r="O22" s="414"/>
      <c r="P22" s="413"/>
      <c r="Q22" s="414"/>
    </row>
    <row r="23" spans="1:17" ht="5.0999999999999996" customHeight="1">
      <c r="A23" s="14"/>
      <c r="B23" s="14"/>
      <c r="C23" s="1"/>
      <c r="D23" s="1"/>
      <c r="E23" s="1"/>
      <c r="F23" s="1"/>
      <c r="G23" s="1"/>
      <c r="H23" s="1"/>
      <c r="I23" s="1"/>
      <c r="J23" s="413"/>
      <c r="K23" s="414"/>
      <c r="L23" s="413"/>
      <c r="M23" s="414"/>
      <c r="N23" s="413"/>
      <c r="O23" s="414"/>
      <c r="P23" s="413"/>
      <c r="Q23" s="414"/>
    </row>
    <row r="24" spans="1:17" ht="15">
      <c r="A24" s="11"/>
      <c r="B24" s="11" t="s">
        <v>183</v>
      </c>
      <c r="C24" s="1">
        <v>8040</v>
      </c>
      <c r="D24" s="1"/>
      <c r="E24" s="1">
        <v>8666</v>
      </c>
      <c r="F24" s="1"/>
      <c r="G24" s="1">
        <v>7370</v>
      </c>
      <c r="H24" s="1"/>
      <c r="I24" s="1">
        <v>7660</v>
      </c>
      <c r="J24" s="413"/>
      <c r="K24" s="414"/>
      <c r="L24" s="413"/>
      <c r="M24" s="414"/>
      <c r="N24" s="413"/>
      <c r="O24" s="414"/>
      <c r="P24" s="413"/>
      <c r="Q24" s="414"/>
    </row>
    <row r="25" spans="1:17" ht="15">
      <c r="A25" s="11"/>
      <c r="B25" s="11" t="s">
        <v>177</v>
      </c>
      <c r="C25" s="1">
        <v>6594</v>
      </c>
      <c r="D25" s="1"/>
      <c r="E25" s="1">
        <v>6969</v>
      </c>
      <c r="F25" s="1"/>
      <c r="G25" s="1">
        <v>6595</v>
      </c>
      <c r="H25" s="1"/>
      <c r="I25" s="1">
        <v>6533</v>
      </c>
      <c r="J25" s="413"/>
      <c r="K25" s="414"/>
      <c r="L25" s="413"/>
      <c r="M25" s="414"/>
      <c r="N25" s="413"/>
      <c r="O25" s="414"/>
      <c r="P25" s="413"/>
      <c r="Q25" s="414"/>
    </row>
    <row r="26" spans="1:17" ht="15">
      <c r="A26" s="11"/>
      <c r="B26" s="11" t="s">
        <v>178</v>
      </c>
      <c r="C26" s="1">
        <v>11683</v>
      </c>
      <c r="D26" s="1"/>
      <c r="E26" s="1">
        <v>13062</v>
      </c>
      <c r="F26" s="1"/>
      <c r="G26" s="1">
        <v>11640</v>
      </c>
      <c r="H26" s="1"/>
      <c r="I26" s="1">
        <v>11544</v>
      </c>
      <c r="J26" s="413"/>
      <c r="K26" s="414"/>
      <c r="L26" s="413"/>
      <c r="M26" s="414"/>
      <c r="N26" s="413"/>
      <c r="O26" s="414"/>
      <c r="P26" s="413"/>
      <c r="Q26" s="414"/>
    </row>
    <row r="27" spans="1:17" ht="15">
      <c r="A27" s="14"/>
      <c r="B27" s="77" t="s">
        <v>184</v>
      </c>
      <c r="C27" s="1">
        <v>1227</v>
      </c>
      <c r="D27" s="40"/>
      <c r="E27" s="1">
        <v>1241</v>
      </c>
      <c r="F27" s="40"/>
      <c r="G27" s="1">
        <v>1123</v>
      </c>
      <c r="H27" s="40"/>
      <c r="I27" s="1">
        <v>1050</v>
      </c>
      <c r="J27" s="413"/>
      <c r="K27" s="414"/>
      <c r="L27" s="413"/>
      <c r="M27" s="414"/>
      <c r="N27" s="413"/>
      <c r="O27" s="414"/>
      <c r="P27" s="413"/>
      <c r="Q27" s="414"/>
    </row>
    <row r="28" spans="1:17" ht="15.75" thickBot="1">
      <c r="A28" s="33"/>
      <c r="B28" s="11" t="s">
        <v>235</v>
      </c>
      <c r="C28" s="120">
        <f>SUM(C24:C27)</f>
        <v>27544</v>
      </c>
      <c r="D28" s="21"/>
      <c r="E28" s="120">
        <f>SUM(E24:E27)</f>
        <v>29938</v>
      </c>
      <c r="F28" s="21"/>
      <c r="G28" s="120">
        <f>SUM(G24:G27)</f>
        <v>26728</v>
      </c>
      <c r="H28" s="21"/>
      <c r="I28" s="120">
        <f>SUM(I24:I27)</f>
        <v>26787</v>
      </c>
      <c r="J28" s="413"/>
      <c r="K28" s="414"/>
      <c r="L28" s="413"/>
      <c r="M28" s="414"/>
      <c r="N28" s="413"/>
      <c r="O28" s="414"/>
      <c r="P28" s="413"/>
      <c r="Q28" s="414"/>
    </row>
    <row r="29" spans="1:17" ht="11.25" customHeight="1" thickTop="1">
      <c r="A29" s="33"/>
      <c r="B29" s="11"/>
      <c r="C29" s="21"/>
      <c r="D29" s="21"/>
      <c r="E29" s="21"/>
      <c r="F29" s="107"/>
      <c r="G29" s="21"/>
      <c r="H29" s="21"/>
      <c r="I29" s="21"/>
      <c r="J29" s="413"/>
      <c r="K29" s="422"/>
      <c r="L29" s="413"/>
      <c r="M29" s="422"/>
      <c r="N29" s="413"/>
      <c r="O29" s="422"/>
      <c r="P29" s="413"/>
      <c r="Q29" s="422"/>
    </row>
    <row r="30" spans="1:17" ht="15">
      <c r="A30" s="33" t="s">
        <v>202</v>
      </c>
      <c r="B30" s="14"/>
      <c r="C30" s="1"/>
      <c r="D30" s="1"/>
      <c r="E30" s="1"/>
      <c r="F30" s="1"/>
      <c r="G30" s="1"/>
      <c r="H30" s="1"/>
      <c r="I30" s="1"/>
      <c r="J30" s="413"/>
      <c r="K30" s="414"/>
      <c r="L30" s="413"/>
      <c r="M30" s="414"/>
      <c r="N30" s="413"/>
      <c r="O30" s="414"/>
      <c r="P30" s="413"/>
      <c r="Q30" s="414"/>
    </row>
    <row r="31" spans="1:17" ht="15">
      <c r="A31" s="111" t="s">
        <v>203</v>
      </c>
      <c r="B31" s="14"/>
      <c r="C31" s="1"/>
      <c r="D31" s="14"/>
      <c r="E31" s="1"/>
      <c r="F31" s="14"/>
      <c r="G31" s="1"/>
      <c r="H31" s="14"/>
      <c r="I31" s="1"/>
      <c r="J31" s="413"/>
      <c r="K31" s="414"/>
      <c r="L31" s="413"/>
      <c r="M31" s="414"/>
      <c r="N31" s="413"/>
      <c r="O31" s="414"/>
      <c r="P31" s="413"/>
      <c r="Q31" s="414"/>
    </row>
    <row r="32" spans="1:17" ht="5.0999999999999996" customHeight="1">
      <c r="A32" s="14"/>
      <c r="B32" s="14"/>
      <c r="C32" s="1"/>
      <c r="D32" s="1"/>
      <c r="E32" s="1"/>
      <c r="F32" s="1"/>
      <c r="G32" s="1"/>
      <c r="H32" s="1"/>
      <c r="I32" s="1"/>
      <c r="J32" s="413"/>
      <c r="K32" s="414"/>
      <c r="L32" s="413"/>
      <c r="M32" s="414"/>
      <c r="N32" s="413"/>
      <c r="O32" s="414"/>
      <c r="P32" s="413"/>
      <c r="Q32" s="414"/>
    </row>
    <row r="33" spans="1:17" ht="15">
      <c r="A33" s="14"/>
      <c r="B33" s="77" t="s">
        <v>172</v>
      </c>
      <c r="C33" s="28">
        <v>23.62</v>
      </c>
      <c r="D33" s="54"/>
      <c r="E33" s="28">
        <v>24.18</v>
      </c>
      <c r="F33" s="54"/>
      <c r="G33" s="28">
        <v>25.18</v>
      </c>
      <c r="H33" s="54"/>
      <c r="I33" s="28">
        <v>27.45</v>
      </c>
      <c r="J33" s="413"/>
      <c r="K33" s="423"/>
      <c r="L33" s="413"/>
      <c r="M33" s="423"/>
      <c r="N33" s="413"/>
      <c r="O33" s="423"/>
      <c r="P33" s="413"/>
      <c r="Q33" s="423"/>
    </row>
    <row r="34" spans="1:17" ht="15">
      <c r="A34" s="14"/>
      <c r="B34" s="77" t="s">
        <v>173</v>
      </c>
      <c r="C34" s="23">
        <v>14.42</v>
      </c>
      <c r="D34" s="108"/>
      <c r="E34" s="23">
        <v>14.55</v>
      </c>
      <c r="F34" s="108"/>
      <c r="G34" s="23">
        <v>15.54</v>
      </c>
      <c r="H34" s="108"/>
      <c r="I34" s="23">
        <v>16.68</v>
      </c>
      <c r="J34" s="413"/>
      <c r="K34" s="424"/>
      <c r="L34" s="413"/>
      <c r="M34" s="424"/>
      <c r="N34" s="413"/>
      <c r="O34" s="424"/>
      <c r="P34" s="413"/>
      <c r="Q34" s="424"/>
    </row>
    <row r="35" spans="1:17" ht="15">
      <c r="A35" s="14"/>
      <c r="B35" s="77" t="s">
        <v>174</v>
      </c>
      <c r="C35" s="15">
        <v>21.17</v>
      </c>
      <c r="D35" s="15"/>
      <c r="E35" s="15">
        <v>21.68</v>
      </c>
      <c r="F35" s="15"/>
      <c r="G35" s="15">
        <v>22.73</v>
      </c>
      <c r="H35" s="15"/>
      <c r="I35" s="432">
        <v>24.55</v>
      </c>
      <c r="J35" s="413"/>
      <c r="K35" s="424"/>
      <c r="L35" s="413"/>
      <c r="M35" s="424"/>
      <c r="N35" s="413"/>
      <c r="O35" s="424"/>
      <c r="P35" s="413"/>
      <c r="Q35" s="424"/>
    </row>
    <row r="36" spans="1:17" ht="15">
      <c r="A36" s="11"/>
      <c r="B36" s="11" t="s">
        <v>206</v>
      </c>
      <c r="C36" s="23">
        <v>15.14</v>
      </c>
      <c r="D36" s="108"/>
      <c r="E36" s="15">
        <v>16.14</v>
      </c>
      <c r="F36" s="108"/>
      <c r="G36" s="15">
        <v>16.899999999999999</v>
      </c>
      <c r="H36" s="108"/>
      <c r="I36" s="15">
        <v>18.18</v>
      </c>
      <c r="J36" s="413"/>
      <c r="K36" s="424"/>
      <c r="L36" s="413"/>
      <c r="M36" s="424"/>
      <c r="N36" s="413"/>
      <c r="O36" s="424"/>
      <c r="P36" s="413"/>
      <c r="Q36" s="424"/>
    </row>
    <row r="37" spans="1:17" ht="15">
      <c r="A37" s="11"/>
      <c r="B37" s="111" t="s">
        <v>192</v>
      </c>
      <c r="C37" s="90">
        <v>18.79</v>
      </c>
      <c r="D37" s="15"/>
      <c r="E37" s="90">
        <v>19.510000000000002</v>
      </c>
      <c r="F37" s="15"/>
      <c r="G37" s="90">
        <v>20.34</v>
      </c>
      <c r="H37" s="15"/>
      <c r="I37" s="90">
        <v>22.08</v>
      </c>
      <c r="J37" s="413"/>
      <c r="K37" s="424"/>
      <c r="L37" s="413"/>
      <c r="M37" s="424"/>
      <c r="N37" s="413"/>
      <c r="O37" s="424"/>
      <c r="P37" s="413"/>
      <c r="Q37" s="424"/>
    </row>
    <row r="38" spans="1:17" ht="15">
      <c r="A38" s="11"/>
      <c r="B38" s="11" t="s">
        <v>177</v>
      </c>
      <c r="C38" s="15">
        <v>56.64</v>
      </c>
      <c r="D38" s="15"/>
      <c r="E38" s="15">
        <v>59.15</v>
      </c>
      <c r="F38" s="15"/>
      <c r="G38" s="15">
        <v>60.43</v>
      </c>
      <c r="H38" s="15"/>
      <c r="I38" s="15">
        <v>66.22</v>
      </c>
      <c r="J38" s="413"/>
      <c r="K38" s="424"/>
      <c r="L38" s="413"/>
      <c r="M38" s="424"/>
      <c r="N38" s="413"/>
      <c r="O38" s="424"/>
      <c r="P38" s="413"/>
      <c r="Q38" s="424"/>
    </row>
    <row r="39" spans="1:17" ht="15">
      <c r="A39" s="11"/>
      <c r="B39" s="11" t="s">
        <v>178</v>
      </c>
      <c r="C39" s="23">
        <v>39.1</v>
      </c>
      <c r="D39" s="15"/>
      <c r="E39" s="23">
        <v>38.85</v>
      </c>
      <c r="F39" s="15"/>
      <c r="G39" s="23">
        <v>39.85</v>
      </c>
      <c r="H39" s="15"/>
      <c r="I39" s="23">
        <v>42.66</v>
      </c>
      <c r="J39" s="413"/>
      <c r="K39" s="424"/>
      <c r="L39" s="413"/>
      <c r="M39" s="424"/>
      <c r="N39" s="413"/>
      <c r="O39" s="424"/>
      <c r="P39" s="413"/>
      <c r="Q39" s="424"/>
    </row>
    <row r="40" spans="1:17" ht="15">
      <c r="A40" s="11"/>
      <c r="B40" s="11" t="s">
        <v>198</v>
      </c>
      <c r="C40" s="171">
        <v>52.18</v>
      </c>
      <c r="D40" s="15"/>
      <c r="E40" s="171">
        <v>53.93</v>
      </c>
      <c r="F40" s="15"/>
      <c r="G40" s="171">
        <v>55.06</v>
      </c>
      <c r="H40" s="15"/>
      <c r="I40" s="171">
        <v>59.82</v>
      </c>
      <c r="J40" s="413"/>
      <c r="K40" s="425"/>
      <c r="L40" s="413"/>
      <c r="M40" s="425"/>
      <c r="N40" s="413"/>
      <c r="O40" s="425"/>
      <c r="P40" s="413"/>
      <c r="Q40" s="425"/>
    </row>
    <row r="41" spans="1:17" ht="21">
      <c r="A41" s="33"/>
      <c r="B41" s="11" t="s">
        <v>241</v>
      </c>
      <c r="C41" s="15">
        <v>8.56</v>
      </c>
      <c r="D41" s="108"/>
      <c r="E41" s="15">
        <v>8.5</v>
      </c>
      <c r="F41" s="108"/>
      <c r="G41" s="15">
        <v>8.7799999999999994</v>
      </c>
      <c r="H41" s="108"/>
      <c r="I41" s="15">
        <v>9.0500000000000007</v>
      </c>
      <c r="J41" s="413"/>
      <c r="K41" s="424"/>
      <c r="L41" s="413"/>
      <c r="M41" s="424"/>
      <c r="N41" s="413"/>
      <c r="O41" s="424"/>
      <c r="P41" s="413"/>
      <c r="Q41" s="424"/>
    </row>
    <row r="42" spans="1:17" ht="15.75" thickBot="1">
      <c r="A42" s="11"/>
      <c r="B42" s="11" t="s">
        <v>207</v>
      </c>
      <c r="C42" s="121">
        <v>21.05</v>
      </c>
      <c r="D42" s="55"/>
      <c r="E42" s="121">
        <v>21.81</v>
      </c>
      <c r="F42" s="55"/>
      <c r="G42" s="121">
        <v>22.89</v>
      </c>
      <c r="H42" s="55"/>
      <c r="I42" s="121">
        <v>24.64</v>
      </c>
      <c r="J42" s="413"/>
      <c r="K42" s="423"/>
      <c r="L42" s="413"/>
      <c r="M42" s="423"/>
      <c r="N42" s="413"/>
      <c r="O42" s="423"/>
      <c r="P42" s="413"/>
      <c r="Q42" s="423"/>
    </row>
    <row r="43" spans="1:17" ht="5.25" customHeight="1" thickTop="1">
      <c r="A43" s="14"/>
      <c r="B43" s="14"/>
      <c r="C43" s="1"/>
      <c r="D43" s="1"/>
      <c r="E43" s="1"/>
      <c r="F43" s="1"/>
      <c r="G43" s="1"/>
      <c r="H43" s="1"/>
      <c r="I43" s="1"/>
      <c r="J43" s="413"/>
      <c r="K43" s="414"/>
      <c r="L43" s="413"/>
      <c r="M43" s="414"/>
      <c r="N43" s="413"/>
      <c r="O43" s="414"/>
      <c r="P43" s="413"/>
      <c r="Q43" s="414"/>
    </row>
    <row r="44" spans="1:17" ht="15">
      <c r="A44" s="111" t="s">
        <v>208</v>
      </c>
      <c r="B44" s="11"/>
      <c r="C44" s="1"/>
      <c r="D44" s="1"/>
      <c r="E44" s="1"/>
      <c r="F44" s="1"/>
      <c r="G44" s="1"/>
      <c r="H44" s="1"/>
      <c r="I44" s="1"/>
      <c r="J44" s="413"/>
      <c r="K44" s="414"/>
      <c r="L44" s="413"/>
      <c r="M44" s="414"/>
      <c r="N44" s="413"/>
      <c r="O44" s="414"/>
      <c r="P44" s="413"/>
      <c r="Q44" s="414"/>
    </row>
    <row r="45" spans="1:17" ht="5.0999999999999996" customHeight="1">
      <c r="A45" s="14"/>
      <c r="B45" s="14"/>
      <c r="C45" s="1"/>
      <c r="D45" s="1"/>
      <c r="E45" s="1"/>
      <c r="F45" s="1"/>
      <c r="G45" s="1"/>
      <c r="H45" s="1"/>
      <c r="I45" s="1"/>
      <c r="J45" s="413"/>
      <c r="K45" s="414"/>
      <c r="L45" s="413"/>
      <c r="M45" s="414"/>
      <c r="N45" s="413"/>
      <c r="O45" s="414"/>
      <c r="P45" s="413"/>
      <c r="Q45" s="414"/>
    </row>
    <row r="46" spans="1:17" ht="15">
      <c r="A46" s="11"/>
      <c r="B46" s="11" t="s">
        <v>236</v>
      </c>
      <c r="C46" s="28">
        <v>1.48</v>
      </c>
      <c r="D46" s="54"/>
      <c r="E46" s="28">
        <v>1.42</v>
      </c>
      <c r="F46" s="54"/>
      <c r="G46" s="28">
        <v>1.56</v>
      </c>
      <c r="H46" s="54"/>
      <c r="I46" s="28">
        <v>1.57</v>
      </c>
      <c r="J46" s="413"/>
      <c r="K46" s="423"/>
      <c r="L46" s="413"/>
      <c r="M46" s="423"/>
      <c r="N46" s="413"/>
      <c r="O46" s="423"/>
      <c r="P46" s="413"/>
      <c r="Q46" s="423"/>
    </row>
    <row r="47" spans="1:17" ht="15">
      <c r="A47" s="11"/>
      <c r="B47" s="11" t="s">
        <v>177</v>
      </c>
      <c r="C47" s="15">
        <v>2.04</v>
      </c>
      <c r="D47" s="15"/>
      <c r="E47" s="15">
        <v>2.2599999999999998</v>
      </c>
      <c r="F47" s="15"/>
      <c r="G47" s="15">
        <v>2.3199999999999998</v>
      </c>
      <c r="H47" s="15"/>
      <c r="I47" s="15">
        <v>2.41</v>
      </c>
      <c r="J47" s="413"/>
      <c r="K47" s="424"/>
      <c r="L47" s="413"/>
      <c r="M47" s="424"/>
      <c r="N47" s="413"/>
      <c r="O47" s="424"/>
      <c r="P47" s="413"/>
      <c r="Q47" s="424"/>
    </row>
    <row r="48" spans="1:17" ht="15">
      <c r="A48" s="11"/>
      <c r="B48" s="11" t="s">
        <v>178</v>
      </c>
      <c r="C48" s="15">
        <v>0.55000000000000004</v>
      </c>
      <c r="D48" s="15"/>
      <c r="E48" s="15">
        <v>0.53</v>
      </c>
      <c r="F48" s="15"/>
      <c r="G48" s="15">
        <v>0.52</v>
      </c>
      <c r="H48" s="15"/>
      <c r="I48" s="15">
        <v>0.56000000000000005</v>
      </c>
      <c r="J48" s="413"/>
      <c r="K48" s="424"/>
      <c r="L48" s="413"/>
      <c r="M48" s="424"/>
      <c r="N48" s="413"/>
      <c r="O48" s="424"/>
      <c r="P48" s="413"/>
      <c r="Q48" s="424"/>
    </row>
    <row r="49" spans="1:28" ht="15">
      <c r="A49" s="14"/>
      <c r="B49" s="14" t="s">
        <v>184</v>
      </c>
      <c r="C49" s="15">
        <v>0.6</v>
      </c>
      <c r="D49" s="108"/>
      <c r="E49" s="15">
        <v>0.59</v>
      </c>
      <c r="F49" s="108"/>
      <c r="G49" s="15">
        <v>0.57999999999999996</v>
      </c>
      <c r="H49" s="108"/>
      <c r="I49" s="15">
        <v>0.63</v>
      </c>
      <c r="J49" s="413"/>
      <c r="K49" s="424"/>
      <c r="L49" s="413"/>
      <c r="M49" s="424"/>
      <c r="N49" s="413"/>
      <c r="O49" s="424"/>
      <c r="P49" s="413"/>
      <c r="Q49" s="424"/>
    </row>
    <row r="50" spans="1:28" ht="15.75" thickBot="1">
      <c r="A50" s="33"/>
      <c r="B50" s="11" t="s">
        <v>209</v>
      </c>
      <c r="C50" s="121">
        <v>1.18</v>
      </c>
      <c r="D50" s="55"/>
      <c r="E50" s="121">
        <v>1.2</v>
      </c>
      <c r="F50" s="55"/>
      <c r="G50" s="121">
        <v>1.25</v>
      </c>
      <c r="H50" s="55"/>
      <c r="I50" s="121">
        <v>1.3</v>
      </c>
      <c r="J50" s="413"/>
      <c r="K50" s="423"/>
      <c r="L50" s="413"/>
      <c r="M50" s="423"/>
      <c r="N50" s="413"/>
      <c r="O50" s="423"/>
      <c r="P50" s="413"/>
      <c r="Q50" s="423"/>
    </row>
    <row r="51" spans="1:28" ht="11.25" customHeight="1" thickTop="1">
      <c r="A51" s="33"/>
      <c r="B51" s="11"/>
      <c r="C51" s="21"/>
      <c r="D51" s="21"/>
      <c r="E51" s="21"/>
      <c r="F51" s="107"/>
      <c r="G51" s="21"/>
      <c r="H51" s="21"/>
      <c r="I51" s="21"/>
      <c r="J51" s="413"/>
      <c r="K51" s="422"/>
      <c r="L51" s="413"/>
      <c r="M51" s="422"/>
      <c r="N51" s="413"/>
      <c r="O51" s="422"/>
      <c r="P51" s="413"/>
      <c r="Q51" s="422"/>
    </row>
    <row r="52" spans="1:28" ht="15">
      <c r="A52" s="35" t="s">
        <v>210</v>
      </c>
      <c r="B52" s="33"/>
      <c r="C52" s="14"/>
      <c r="D52" s="14"/>
      <c r="E52" s="14"/>
      <c r="F52" s="14"/>
      <c r="G52" s="14"/>
      <c r="H52" s="14"/>
      <c r="I52" s="14"/>
      <c r="J52" s="413"/>
      <c r="K52" s="421"/>
      <c r="L52" s="413"/>
      <c r="M52" s="421"/>
      <c r="N52" s="413"/>
      <c r="O52" s="421"/>
      <c r="P52" s="413"/>
      <c r="Q52" s="421"/>
    </row>
    <row r="53" spans="1:28" ht="15">
      <c r="A53" s="111" t="s">
        <v>211</v>
      </c>
      <c r="B53" s="33"/>
      <c r="C53" s="14"/>
      <c r="D53" s="14"/>
      <c r="E53" s="14"/>
      <c r="F53" s="14"/>
      <c r="G53" s="14"/>
      <c r="H53" s="14"/>
      <c r="I53" s="14"/>
      <c r="J53" s="413"/>
      <c r="K53" s="421"/>
      <c r="L53" s="416"/>
      <c r="M53" s="421"/>
      <c r="N53" s="413"/>
      <c r="O53" s="421"/>
      <c r="P53" s="413"/>
      <c r="Q53" s="421"/>
      <c r="T53" s="131"/>
      <c r="V53" s="51"/>
      <c r="W53" s="51"/>
      <c r="Y53" s="51"/>
      <c r="Z53" s="51"/>
      <c r="AB53" s="131"/>
    </row>
    <row r="54" spans="1:28" ht="5.25" customHeight="1">
      <c r="A54" s="14"/>
      <c r="B54" s="14"/>
      <c r="C54" s="1"/>
      <c r="D54" s="1"/>
      <c r="E54" s="1"/>
      <c r="F54" s="1"/>
      <c r="G54" s="1"/>
      <c r="H54" s="1"/>
      <c r="I54" s="1"/>
      <c r="J54" s="413"/>
      <c r="K54" s="414"/>
      <c r="L54" s="413"/>
      <c r="M54" s="414"/>
      <c r="N54" s="413"/>
      <c r="O54" s="414"/>
      <c r="P54" s="413"/>
      <c r="Q54" s="414"/>
    </row>
    <row r="55" spans="1:28" ht="15">
      <c r="A55" s="14"/>
      <c r="B55" s="77" t="s">
        <v>172</v>
      </c>
      <c r="C55" s="192">
        <v>9.8000000000000004E-2</v>
      </c>
      <c r="D55" s="2"/>
      <c r="E55" s="192">
        <v>1.7000000000000001E-2</v>
      </c>
      <c r="F55" s="2"/>
      <c r="G55" s="192">
        <v>-4.7E-2</v>
      </c>
      <c r="H55" s="2"/>
      <c r="I55" s="192">
        <v>-7.0999999999999994E-2</v>
      </c>
      <c r="J55" s="413"/>
      <c r="K55" s="192"/>
      <c r="L55" s="417"/>
      <c r="M55" s="192"/>
      <c r="N55" s="413"/>
      <c r="O55" s="192"/>
      <c r="P55" s="413"/>
      <c r="Q55" s="192"/>
      <c r="S55" s="192"/>
      <c r="T55" s="340"/>
      <c r="V55" s="205"/>
      <c r="Z55" s="103"/>
    </row>
    <row r="56" spans="1:28" ht="15">
      <c r="A56" s="14"/>
      <c r="B56" s="77" t="s">
        <v>173</v>
      </c>
      <c r="C56" s="192">
        <v>6.4000000000000001E-2</v>
      </c>
      <c r="D56" s="2"/>
      <c r="E56" s="192">
        <v>0.01</v>
      </c>
      <c r="F56" s="2"/>
      <c r="G56" s="192">
        <v>-2.1999999999999999E-2</v>
      </c>
      <c r="H56" s="2"/>
      <c r="I56" s="192">
        <v>-4.8000000000000001E-2</v>
      </c>
      <c r="J56" s="413"/>
      <c r="K56" s="192"/>
      <c r="L56" s="417"/>
      <c r="M56" s="192"/>
      <c r="N56" s="413"/>
      <c r="O56" s="192"/>
      <c r="P56" s="413"/>
      <c r="Q56" s="192"/>
      <c r="S56" s="192"/>
      <c r="T56" s="340"/>
      <c r="V56" s="205"/>
      <c r="Z56" s="103"/>
    </row>
    <row r="57" spans="1:28" ht="15">
      <c r="A57" s="14"/>
      <c r="B57" s="14" t="s">
        <v>174</v>
      </c>
      <c r="C57" s="192">
        <v>8.8999999999999996E-2</v>
      </c>
      <c r="D57" s="2"/>
      <c r="E57" s="192">
        <v>1.4999999999999999E-2</v>
      </c>
      <c r="F57" s="2"/>
      <c r="G57" s="192">
        <v>-4.1000000000000002E-2</v>
      </c>
      <c r="H57" s="2"/>
      <c r="I57" s="192">
        <v>-6.5000000000000002E-2</v>
      </c>
      <c r="J57" s="413"/>
      <c r="K57" s="192"/>
      <c r="L57" s="417"/>
      <c r="M57" s="192"/>
      <c r="N57" s="413"/>
      <c r="O57" s="192"/>
      <c r="P57" s="413"/>
      <c r="Q57" s="192"/>
      <c r="S57" s="192"/>
      <c r="T57" s="340"/>
      <c r="V57" s="205"/>
      <c r="Z57" s="103"/>
    </row>
    <row r="58" spans="1:28" ht="15">
      <c r="A58" s="11"/>
      <c r="B58" s="11" t="s">
        <v>175</v>
      </c>
      <c r="C58" s="192">
        <v>3.5999999999999997E-2</v>
      </c>
      <c r="D58" s="2"/>
      <c r="E58" s="192">
        <v>-0.04</v>
      </c>
      <c r="F58" s="2"/>
      <c r="G58" s="192">
        <v>-0.13100000000000001</v>
      </c>
      <c r="H58" s="2"/>
      <c r="I58" s="192">
        <v>-0.113</v>
      </c>
      <c r="J58" s="413"/>
      <c r="K58" s="192"/>
      <c r="L58" s="426"/>
      <c r="M58" s="192"/>
      <c r="N58" s="413"/>
      <c r="O58" s="192"/>
      <c r="P58" s="413"/>
      <c r="Q58" s="192"/>
      <c r="S58" s="192"/>
      <c r="T58" s="340"/>
      <c r="V58" s="205"/>
      <c r="Z58" s="104"/>
    </row>
    <row r="59" spans="1:28" ht="15">
      <c r="A59" s="11"/>
      <c r="B59" s="11" t="s">
        <v>192</v>
      </c>
      <c r="C59" s="192">
        <v>6.8000000000000005E-2</v>
      </c>
      <c r="D59" s="2"/>
      <c r="E59" s="192">
        <v>-8.0000000000000002E-3</v>
      </c>
      <c r="F59" s="2"/>
      <c r="G59" s="192">
        <v>-0.08</v>
      </c>
      <c r="H59" s="2"/>
      <c r="I59" s="192">
        <v>-8.4000000000000005E-2</v>
      </c>
      <c r="J59" s="413"/>
      <c r="K59" s="192"/>
      <c r="L59" s="417"/>
      <c r="M59" s="192"/>
      <c r="N59" s="413"/>
      <c r="O59" s="192"/>
      <c r="P59" s="413"/>
      <c r="Q59" s="192"/>
      <c r="S59" s="192"/>
      <c r="T59" s="340"/>
      <c r="V59" s="205"/>
      <c r="Z59" s="103"/>
    </row>
    <row r="60" spans="1:28" ht="15">
      <c r="A60" s="11"/>
      <c r="B60" s="11" t="s">
        <v>177</v>
      </c>
      <c r="C60" s="192">
        <v>0.108</v>
      </c>
      <c r="D60" s="2"/>
      <c r="E60" s="192">
        <v>0.115</v>
      </c>
      <c r="F60" s="2"/>
      <c r="G60" s="192">
        <v>4.3999999999999997E-2</v>
      </c>
      <c r="H60" s="2"/>
      <c r="I60" s="192">
        <v>-6.8000000000000005E-2</v>
      </c>
      <c r="K60" s="192"/>
      <c r="L60" s="104"/>
      <c r="M60" s="192"/>
      <c r="O60" s="192"/>
      <c r="Q60" s="192"/>
      <c r="S60" s="192"/>
      <c r="T60" s="340"/>
      <c r="V60" s="205"/>
      <c r="Z60" s="104"/>
    </row>
    <row r="61" spans="1:28" ht="15">
      <c r="A61" s="11"/>
      <c r="B61" s="11" t="s">
        <v>178</v>
      </c>
      <c r="C61" s="192">
        <v>1.2E-2</v>
      </c>
      <c r="D61" s="2"/>
      <c r="E61" s="192">
        <v>-2.4E-2</v>
      </c>
      <c r="F61" s="2"/>
      <c r="G61" s="192">
        <v>-4.1000000000000002E-2</v>
      </c>
      <c r="H61" s="2"/>
      <c r="I61" s="192">
        <v>-4.2000000000000003E-2</v>
      </c>
      <c r="K61" s="192"/>
      <c r="L61" s="104"/>
      <c r="M61" s="192"/>
      <c r="O61" s="192"/>
      <c r="Q61" s="192"/>
      <c r="S61" s="192"/>
      <c r="T61" s="340"/>
      <c r="V61" s="205"/>
      <c r="Z61" s="104"/>
    </row>
    <row r="62" spans="1:28" ht="15">
      <c r="A62" s="11"/>
      <c r="B62" s="11" t="s">
        <v>198</v>
      </c>
      <c r="C62" s="192">
        <v>8.2000000000000003E-2</v>
      </c>
      <c r="D62" s="2"/>
      <c r="E62" s="192">
        <v>7.5999999999999998E-2</v>
      </c>
      <c r="F62" s="2"/>
      <c r="G62" s="192">
        <v>2.1000000000000001E-2</v>
      </c>
      <c r="H62" s="2"/>
      <c r="I62" s="192">
        <v>-6.0999999999999999E-2</v>
      </c>
      <c r="K62" s="192"/>
      <c r="L62" s="104"/>
      <c r="M62" s="192"/>
      <c r="O62" s="192"/>
      <c r="Q62" s="192"/>
      <c r="S62" s="192"/>
      <c r="T62" s="340"/>
      <c r="V62" s="205"/>
      <c r="Z62" s="104"/>
    </row>
    <row r="63" spans="1:28" ht="21">
      <c r="A63" s="11"/>
      <c r="B63" s="11" t="s">
        <v>241</v>
      </c>
      <c r="C63" s="192">
        <v>-0.128</v>
      </c>
      <c r="D63" s="24"/>
      <c r="E63" s="192">
        <v>-0.187</v>
      </c>
      <c r="F63" s="24"/>
      <c r="G63" s="192">
        <v>-0.20699999999999999</v>
      </c>
      <c r="H63" s="24"/>
      <c r="I63" s="192">
        <v>-0.16700000000000001</v>
      </c>
      <c r="K63" s="192"/>
      <c r="L63" s="104"/>
      <c r="M63" s="192"/>
      <c r="O63" s="192"/>
      <c r="Q63" s="192"/>
      <c r="S63" s="192"/>
      <c r="T63" s="340"/>
      <c r="V63" s="205"/>
      <c r="Z63" s="104"/>
    </row>
    <row r="64" spans="1:28" ht="15">
      <c r="A64" s="11"/>
      <c r="B64" s="111" t="s">
        <v>213</v>
      </c>
      <c r="C64" s="192">
        <v>-2E-3</v>
      </c>
      <c r="D64" s="2"/>
      <c r="E64" s="192">
        <v>-6.3E-2</v>
      </c>
      <c r="F64" s="2"/>
      <c r="G64" s="192">
        <v>-0.107</v>
      </c>
      <c r="H64" s="2"/>
      <c r="I64" s="192">
        <v>-0.108</v>
      </c>
      <c r="K64" s="192"/>
      <c r="L64" s="103"/>
      <c r="M64" s="192"/>
      <c r="O64" s="192"/>
      <c r="Q64" s="192"/>
      <c r="S64" s="192"/>
      <c r="T64" s="340"/>
      <c r="V64" s="205"/>
      <c r="Z64" s="103"/>
    </row>
    <row r="65" spans="1:28" ht="5.0999999999999996" customHeight="1">
      <c r="A65" s="14"/>
      <c r="B65" s="14"/>
      <c r="C65" s="1"/>
      <c r="D65" s="1"/>
      <c r="E65" s="1"/>
      <c r="F65" s="1"/>
      <c r="G65" s="1"/>
      <c r="H65" s="1"/>
      <c r="I65" s="1"/>
      <c r="K65" s="1"/>
      <c r="M65" s="1"/>
      <c r="O65" s="1"/>
      <c r="Q65" s="1"/>
      <c r="S65" s="1"/>
    </row>
    <row r="66" spans="1:28" s="51" customFormat="1" ht="15.75">
      <c r="A66" s="11" t="s">
        <v>214</v>
      </c>
      <c r="B66" s="35"/>
      <c r="C66" s="13"/>
      <c r="D66" s="13"/>
      <c r="E66" s="13"/>
      <c r="F66" s="13"/>
      <c r="G66" s="13"/>
      <c r="H66" s="13"/>
      <c r="I66" s="13"/>
      <c r="K66" s="13"/>
      <c r="M66" s="13"/>
      <c r="O66" s="13"/>
      <c r="Q66" s="13"/>
      <c r="S66" s="13"/>
    </row>
    <row r="67" spans="1:28" ht="5.0999999999999996" customHeight="1">
      <c r="A67" s="14"/>
      <c r="B67" s="14"/>
      <c r="C67" s="1"/>
      <c r="D67" s="1"/>
      <c r="E67" s="1"/>
      <c r="F67" s="1"/>
      <c r="G67" s="1"/>
      <c r="H67" s="1"/>
      <c r="I67" s="1"/>
      <c r="K67" s="1"/>
      <c r="M67" s="1"/>
      <c r="O67" s="1"/>
      <c r="Q67" s="1"/>
      <c r="S67" s="1"/>
    </row>
    <row r="68" spans="1:28" ht="18.75">
      <c r="A68" s="14"/>
      <c r="B68" s="77" t="s">
        <v>242</v>
      </c>
      <c r="C68" s="192">
        <v>0.16600000000000001</v>
      </c>
      <c r="D68" s="2"/>
      <c r="E68" s="192">
        <v>0.11799999999999999</v>
      </c>
      <c r="F68" s="2"/>
      <c r="G68" s="192">
        <v>9.5000000000000001E-2</v>
      </c>
      <c r="H68" s="2"/>
      <c r="I68" s="192">
        <v>0.104</v>
      </c>
      <c r="K68" s="192"/>
      <c r="L68" s="103"/>
      <c r="M68" s="192"/>
      <c r="O68" s="192"/>
      <c r="Q68" s="192"/>
      <c r="S68" s="192"/>
      <c r="T68" s="103"/>
      <c r="V68" s="103"/>
      <c r="Z68" s="103"/>
      <c r="AB68" s="103"/>
    </row>
    <row r="69" spans="1:28" ht="15">
      <c r="A69" s="14"/>
      <c r="B69" s="77" t="s">
        <v>173</v>
      </c>
      <c r="C69" s="192">
        <v>0.13100000000000001</v>
      </c>
      <c r="D69" s="2"/>
      <c r="E69" s="192">
        <v>0.09</v>
      </c>
      <c r="F69" s="2"/>
      <c r="G69" s="192">
        <v>7.9000000000000001E-2</v>
      </c>
      <c r="H69" s="2"/>
      <c r="I69" s="192">
        <v>0.10299999999999999</v>
      </c>
      <c r="K69" s="192"/>
      <c r="L69" s="103"/>
      <c r="M69" s="192"/>
      <c r="O69" s="192"/>
      <c r="Q69" s="192"/>
      <c r="S69" s="192"/>
      <c r="T69" s="103"/>
      <c r="V69" s="103"/>
      <c r="Z69" s="103"/>
      <c r="AB69" s="103"/>
    </row>
    <row r="70" spans="1:28" ht="15">
      <c r="A70" s="14"/>
      <c r="B70" s="14" t="s">
        <v>174</v>
      </c>
      <c r="C70" s="192">
        <v>0.16</v>
      </c>
      <c r="D70" s="2"/>
      <c r="E70" s="192">
        <v>0.113</v>
      </c>
      <c r="F70" s="2"/>
      <c r="G70" s="192">
        <v>9.1999999999999998E-2</v>
      </c>
      <c r="H70" s="2"/>
      <c r="I70" s="192">
        <v>0.104</v>
      </c>
      <c r="K70" s="192"/>
      <c r="L70" s="103"/>
      <c r="M70" s="192"/>
      <c r="O70" s="192"/>
      <c r="Q70" s="192"/>
      <c r="S70" s="192"/>
      <c r="T70" s="103"/>
      <c r="V70" s="103"/>
      <c r="Z70" s="103"/>
      <c r="AB70" s="103"/>
    </row>
    <row r="71" spans="1:28" ht="15">
      <c r="A71" s="11"/>
      <c r="B71" s="11" t="s">
        <v>175</v>
      </c>
      <c r="C71" s="192">
        <v>0.123</v>
      </c>
      <c r="D71" s="2"/>
      <c r="E71" s="192">
        <v>8.5999999999999993E-2</v>
      </c>
      <c r="F71" s="2"/>
      <c r="G71" s="192">
        <v>3.0000000000000001E-3</v>
      </c>
      <c r="H71" s="2"/>
      <c r="I71" s="192">
        <v>8.2000000000000003E-2</v>
      </c>
      <c r="K71" s="192"/>
      <c r="L71" s="103"/>
      <c r="M71" s="192"/>
      <c r="O71" s="192"/>
      <c r="Q71" s="192"/>
      <c r="S71" s="192"/>
      <c r="T71" s="103"/>
      <c r="V71" s="103"/>
      <c r="Z71" s="103"/>
      <c r="AB71" s="103"/>
    </row>
    <row r="72" spans="1:28" ht="15">
      <c r="A72" s="11"/>
      <c r="B72" s="111" t="s">
        <v>192</v>
      </c>
      <c r="C72" s="192">
        <v>0.14799999999999999</v>
      </c>
      <c r="D72" s="2"/>
      <c r="E72" s="192">
        <v>0.104</v>
      </c>
      <c r="F72" s="2"/>
      <c r="G72" s="192">
        <v>0.06</v>
      </c>
      <c r="H72" s="2"/>
      <c r="I72" s="192">
        <v>9.7000000000000003E-2</v>
      </c>
      <c r="J72" s="103"/>
      <c r="K72" s="192"/>
      <c r="L72" s="103"/>
      <c r="M72" s="192"/>
      <c r="O72" s="192"/>
      <c r="Q72" s="192"/>
      <c r="S72" s="192"/>
      <c r="T72" s="103"/>
      <c r="V72" s="103"/>
      <c r="Z72" s="103"/>
      <c r="AB72" s="103"/>
    </row>
    <row r="73" spans="1:28" ht="15">
      <c r="A73" s="11"/>
      <c r="B73" s="11" t="s">
        <v>177</v>
      </c>
      <c r="C73" s="192">
        <v>0.22500000000000001</v>
      </c>
      <c r="D73" s="2"/>
      <c r="E73" s="192">
        <v>0.23799999999999999</v>
      </c>
      <c r="F73" s="2"/>
      <c r="G73" s="192">
        <v>0.152</v>
      </c>
      <c r="H73" s="2"/>
      <c r="I73" s="192">
        <v>0.10299999999999999</v>
      </c>
      <c r="K73" s="192"/>
      <c r="L73" s="103"/>
      <c r="M73" s="192"/>
      <c r="O73" s="192"/>
      <c r="Q73" s="192"/>
      <c r="S73" s="192"/>
      <c r="T73" s="103"/>
      <c r="V73" s="103"/>
      <c r="Z73" s="103"/>
      <c r="AB73" s="103"/>
    </row>
    <row r="74" spans="1:28" ht="15">
      <c r="A74" s="11"/>
      <c r="B74" s="11" t="s">
        <v>178</v>
      </c>
      <c r="C74" s="192">
        <v>8.5999999999999993E-2</v>
      </c>
      <c r="D74" s="2"/>
      <c r="E74" s="192">
        <v>7.2999999999999995E-2</v>
      </c>
      <c r="F74" s="2"/>
      <c r="G74" s="192">
        <v>6.7000000000000004E-2</v>
      </c>
      <c r="H74" s="2"/>
      <c r="I74" s="192">
        <v>8.6999999999999994E-2</v>
      </c>
      <c r="K74" s="192"/>
      <c r="L74" s="103"/>
      <c r="M74" s="192"/>
      <c r="O74" s="192"/>
      <c r="Q74" s="192"/>
      <c r="S74" s="192"/>
      <c r="T74" s="103"/>
      <c r="V74" s="103"/>
      <c r="Z74" s="103"/>
      <c r="AB74" s="103"/>
    </row>
    <row r="75" spans="1:28" ht="15">
      <c r="A75" s="11"/>
      <c r="B75" s="11" t="s">
        <v>198</v>
      </c>
      <c r="C75" s="192">
        <v>0.19600000000000001</v>
      </c>
      <c r="D75" s="2"/>
      <c r="E75" s="192">
        <v>0.20399999999999999</v>
      </c>
      <c r="F75" s="2"/>
      <c r="G75" s="192">
        <v>0.13500000000000001</v>
      </c>
      <c r="H75" s="2"/>
      <c r="I75" s="192">
        <v>0.1</v>
      </c>
      <c r="K75" s="192"/>
      <c r="L75" s="103"/>
      <c r="M75" s="192"/>
      <c r="O75" s="192"/>
      <c r="Q75" s="192"/>
      <c r="S75" s="192"/>
      <c r="T75" s="103"/>
      <c r="V75" s="103"/>
      <c r="Z75" s="103"/>
      <c r="AB75" s="103"/>
    </row>
    <row r="76" spans="1:28" ht="21">
      <c r="A76" s="11"/>
      <c r="B76" s="11" t="s">
        <v>241</v>
      </c>
      <c r="C76" s="192">
        <v>2.4E-2</v>
      </c>
      <c r="D76" s="24"/>
      <c r="E76" s="192">
        <v>-4.9000000000000002E-2</v>
      </c>
      <c r="F76" s="24"/>
      <c r="G76" s="192">
        <v>-0.126</v>
      </c>
      <c r="H76" s="24"/>
      <c r="I76" s="192">
        <v>-0.10199999999999999</v>
      </c>
      <c r="K76" s="192"/>
      <c r="L76" s="103"/>
      <c r="M76" s="192"/>
      <c r="O76" s="192"/>
      <c r="Q76" s="192"/>
      <c r="S76" s="192"/>
      <c r="T76" s="103"/>
      <c r="V76" s="103"/>
      <c r="Z76" s="103"/>
      <c r="AB76" s="103"/>
    </row>
    <row r="77" spans="1:28" ht="15">
      <c r="A77" s="11"/>
      <c r="B77" s="111" t="s">
        <v>215</v>
      </c>
      <c r="C77" s="192">
        <v>0.14899999999999999</v>
      </c>
      <c r="D77" s="2"/>
      <c r="E77" s="192">
        <v>0.12</v>
      </c>
      <c r="F77" s="2"/>
      <c r="G77" s="192">
        <v>6.3E-2</v>
      </c>
      <c r="H77" s="2"/>
      <c r="I77" s="192">
        <v>7.0999999999999994E-2</v>
      </c>
      <c r="K77" s="192"/>
      <c r="L77" s="103"/>
      <c r="M77" s="192"/>
      <c r="O77" s="192"/>
      <c r="Q77" s="192"/>
      <c r="S77" s="192"/>
      <c r="T77" s="103"/>
      <c r="V77" s="103"/>
      <c r="Z77" s="103"/>
      <c r="AB77" s="103"/>
    </row>
    <row r="78" spans="1:28" ht="5.0999999999999996" customHeight="1">
      <c r="A78" s="14"/>
      <c r="B78" s="14"/>
      <c r="C78" s="12"/>
      <c r="D78" s="1"/>
      <c r="E78" s="12"/>
      <c r="F78" s="1"/>
      <c r="G78" s="12"/>
      <c r="H78" s="1"/>
      <c r="I78" s="12"/>
      <c r="AB78" s="103"/>
    </row>
    <row r="79" spans="1:28" ht="15">
      <c r="A79" s="11" t="s">
        <v>216</v>
      </c>
      <c r="B79" s="14"/>
      <c r="C79" s="16">
        <v>12.6</v>
      </c>
      <c r="D79" s="16"/>
      <c r="E79" s="16">
        <v>12.7</v>
      </c>
      <c r="F79" s="16"/>
      <c r="G79" s="16">
        <v>11.9</v>
      </c>
      <c r="H79" s="16"/>
      <c r="I79" s="434">
        <v>12.6</v>
      </c>
      <c r="K79" s="16"/>
      <c r="M79" s="16"/>
      <c r="O79" s="16"/>
      <c r="Q79" s="16"/>
      <c r="S79" s="434"/>
    </row>
    <row r="80" spans="1:28" ht="5.0999999999999996" customHeight="1">
      <c r="A80" s="14"/>
      <c r="B80" s="14"/>
      <c r="C80" s="1"/>
      <c r="D80" s="1"/>
      <c r="E80" s="1"/>
      <c r="F80" s="1"/>
      <c r="G80" s="1"/>
      <c r="H80" s="1"/>
      <c r="I80" s="1"/>
      <c r="K80" s="1"/>
      <c r="M80" s="1"/>
      <c r="O80" s="1"/>
      <c r="Q80" s="1"/>
      <c r="S80" s="1"/>
    </row>
    <row r="81" spans="1:19" ht="15">
      <c r="A81" s="14" t="s">
        <v>217</v>
      </c>
      <c r="B81" s="14"/>
      <c r="C81" s="195">
        <v>1.67</v>
      </c>
      <c r="D81" s="56"/>
      <c r="E81" s="195">
        <v>1.72</v>
      </c>
      <c r="F81" s="56"/>
      <c r="G81" s="195">
        <v>1.92</v>
      </c>
      <c r="H81" s="56"/>
      <c r="I81" s="195">
        <v>1.96</v>
      </c>
      <c r="K81" s="195"/>
      <c r="M81" s="195"/>
      <c r="O81" s="195"/>
      <c r="Q81" s="195"/>
      <c r="S81" s="195"/>
    </row>
    <row r="82" spans="1:19" ht="5.0999999999999996" customHeight="1">
      <c r="A82" s="14"/>
      <c r="B82" s="14"/>
      <c r="C82" s="12"/>
      <c r="D82" s="1"/>
      <c r="E82" s="1"/>
      <c r="F82" s="1"/>
      <c r="G82" s="1"/>
      <c r="H82" s="1"/>
      <c r="I82" s="1"/>
      <c r="S82" s="1"/>
    </row>
    <row r="83" spans="1:19" s="198" customFormat="1" ht="15">
      <c r="A83" s="11" t="s">
        <v>218</v>
      </c>
      <c r="B83" s="14"/>
      <c r="C83" s="105">
        <v>65</v>
      </c>
      <c r="D83" s="1"/>
      <c r="E83" s="105">
        <v>63</v>
      </c>
      <c r="F83" s="1"/>
      <c r="G83" s="1">
        <v>62</v>
      </c>
      <c r="H83" s="1"/>
      <c r="I83" s="105">
        <v>65</v>
      </c>
      <c r="K83" s="105">
        <v>65</v>
      </c>
      <c r="M83" s="105">
        <v>63</v>
      </c>
      <c r="O83" s="105">
        <v>62</v>
      </c>
      <c r="Q83" s="105">
        <v>65</v>
      </c>
      <c r="S83" s="105"/>
    </row>
    <row r="84" spans="1:19" ht="15">
      <c r="A84" s="14"/>
      <c r="B84" s="11"/>
      <c r="C84" s="43"/>
      <c r="D84" s="43"/>
      <c r="E84" s="43"/>
      <c r="F84" s="43"/>
      <c r="G84" s="43"/>
      <c r="H84" s="43"/>
      <c r="I84" s="43"/>
    </row>
    <row r="85" spans="1:19" ht="3.75" customHeight="1">
      <c r="B85" s="14"/>
      <c r="C85" s="67"/>
      <c r="D85" s="67"/>
      <c r="E85" s="328"/>
      <c r="F85" s="328"/>
      <c r="G85" s="328"/>
      <c r="H85" s="67"/>
      <c r="I85" s="67"/>
    </row>
    <row r="86" spans="1:19" ht="17.25" customHeight="1">
      <c r="A86" s="419" t="s">
        <v>219</v>
      </c>
      <c r="B86" s="451" t="s">
        <v>220</v>
      </c>
      <c r="C86" s="451"/>
      <c r="D86" s="451"/>
      <c r="E86" s="451"/>
      <c r="F86" s="451"/>
      <c r="G86" s="451"/>
      <c r="H86" s="451"/>
      <c r="I86" s="451"/>
      <c r="J86" s="451"/>
      <c r="K86" s="451"/>
      <c r="L86" s="451"/>
      <c r="M86" s="451"/>
      <c r="N86" s="451"/>
      <c r="O86" s="451"/>
      <c r="P86" s="451"/>
      <c r="Q86" s="451"/>
    </row>
    <row r="87" spans="1:19">
      <c r="A87" s="419"/>
      <c r="B87" s="418"/>
      <c r="C87" s="418"/>
      <c r="D87" s="418"/>
      <c r="E87" s="418"/>
      <c r="F87" s="418"/>
      <c r="G87" s="418"/>
      <c r="H87" s="418"/>
      <c r="I87" s="418"/>
    </row>
    <row r="88" spans="1:19" ht="12" customHeight="1">
      <c r="A88" s="312" t="s">
        <v>160</v>
      </c>
      <c r="B88" s="14"/>
    </row>
  </sheetData>
  <mergeCells count="2">
    <mergeCell ref="A1:Q1"/>
    <mergeCell ref="B86:Q86"/>
  </mergeCells>
  <pageMargins left="0.75" right="0.75" top="0.5" bottom="0.5" header="0.3" footer="0.3"/>
  <pageSetup scale="59" orientation="portrait" r:id="rId1"/>
  <headerFooter scaleWithDoc="0" alignWithMargins="0">
    <oddFooter>&amp;L&amp;"Arial,Regular"&amp;10 17 / Q4 FY22 Stat Book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67"/>
  <sheetViews>
    <sheetView view="pageBreakPreview" zoomScaleNormal="100" zoomScaleSheetLayoutView="100" workbookViewId="0"/>
  </sheetViews>
  <sheetFormatPr defaultColWidth="10.625" defaultRowHeight="12.75"/>
  <cols>
    <col min="1" max="1" width="2.625" style="22" customWidth="1"/>
    <col min="2" max="2" width="42.5" style="22" customWidth="1"/>
    <col min="3" max="3" width="10.625" style="22" customWidth="1"/>
    <col min="4" max="4" width="0.75" style="22" customWidth="1"/>
    <col min="5" max="5" width="10.625" style="22" customWidth="1"/>
    <col min="6" max="6" width="0.75" style="22" customWidth="1"/>
    <col min="7" max="7" width="10.625" style="22" customWidth="1"/>
    <col min="8" max="8" width="0.75" style="22" customWidth="1"/>
    <col min="9" max="9" width="10.5" style="22" customWidth="1"/>
    <col min="10" max="10" width="1.125" style="22" customWidth="1"/>
    <col min="11" max="11" width="10.625" style="22" customWidth="1"/>
    <col min="12" max="12" width="0.75" style="22" customWidth="1"/>
    <col min="13" max="13" width="10.625" style="22" customWidth="1"/>
    <col min="14" max="14" width="0.75" style="22" customWidth="1"/>
    <col min="15" max="15" width="10.625" style="22" customWidth="1"/>
    <col min="16" max="16" width="0.75" style="22" customWidth="1"/>
    <col min="17" max="17" width="10.625" style="22" customWidth="1"/>
    <col min="18" max="16384" width="10.625" style="12"/>
  </cols>
  <sheetData>
    <row r="1" spans="1:18" s="225" customFormat="1" ht="24.75" customHeight="1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s="225" customFormat="1" ht="24.75" customHeight="1">
      <c r="A2" s="29" t="s">
        <v>243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s="225" customFormat="1" ht="24.75" customHeight="1">
      <c r="A3" s="29" t="s">
        <v>244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8" s="73" customFormat="1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5.75" customHeight="1" thickBot="1">
      <c r="A5" s="12"/>
      <c r="B5" s="112"/>
      <c r="C5" s="31" t="s">
        <v>5</v>
      </c>
      <c r="D5" s="31"/>
      <c r="E5" s="31"/>
      <c r="F5" s="31"/>
      <c r="G5" s="31"/>
      <c r="H5" s="31"/>
      <c r="I5" s="31"/>
      <c r="J5" s="32"/>
      <c r="K5" s="31" t="s">
        <v>6</v>
      </c>
      <c r="L5" s="31"/>
      <c r="M5" s="31"/>
      <c r="N5" s="31"/>
      <c r="O5" s="31"/>
      <c r="P5" s="31"/>
      <c r="Q5" s="31"/>
      <c r="R5" s="2"/>
    </row>
    <row r="6" spans="1:18" ht="15.75">
      <c r="A6" s="336"/>
      <c r="B6" s="113"/>
      <c r="C6" s="26" t="s">
        <v>145</v>
      </c>
      <c r="D6" s="26"/>
      <c r="E6" s="26" t="s">
        <v>146</v>
      </c>
      <c r="F6" s="26"/>
      <c r="G6" s="26" t="s">
        <v>147</v>
      </c>
      <c r="H6" s="26"/>
      <c r="I6" s="75" t="s">
        <v>148</v>
      </c>
      <c r="J6" s="26"/>
      <c r="K6" s="26" t="s">
        <v>145</v>
      </c>
      <c r="L6" s="26"/>
      <c r="M6" s="26" t="s">
        <v>146</v>
      </c>
      <c r="N6" s="26"/>
      <c r="O6" s="26" t="s">
        <v>147</v>
      </c>
      <c r="P6" s="26"/>
      <c r="Q6" s="75" t="s">
        <v>148</v>
      </c>
      <c r="R6" s="2"/>
    </row>
    <row r="7" spans="1:18" ht="15.75">
      <c r="A7" s="33"/>
      <c r="B7" s="14"/>
      <c r="C7" s="13" t="s">
        <v>149</v>
      </c>
      <c r="D7" s="13"/>
      <c r="E7" s="13" t="s">
        <v>149</v>
      </c>
      <c r="F7" s="13"/>
      <c r="G7" s="13" t="s">
        <v>149</v>
      </c>
      <c r="H7" s="13"/>
      <c r="I7" s="13" t="s">
        <v>149</v>
      </c>
      <c r="J7" s="13"/>
      <c r="K7" s="13" t="s">
        <v>149</v>
      </c>
      <c r="L7" s="13"/>
      <c r="M7" s="13" t="s">
        <v>149</v>
      </c>
      <c r="N7" s="13"/>
      <c r="O7" s="13" t="s">
        <v>149</v>
      </c>
      <c r="P7" s="13"/>
      <c r="Q7" s="13" t="s">
        <v>149</v>
      </c>
    </row>
    <row r="8" spans="1:18" ht="15">
      <c r="A8" s="33" t="s">
        <v>245</v>
      </c>
      <c r="B8" s="14"/>
      <c r="C8" s="1"/>
      <c r="D8" s="1"/>
      <c r="E8" s="1"/>
      <c r="F8" s="1"/>
      <c r="G8" s="1"/>
      <c r="H8" s="1"/>
      <c r="I8" s="1"/>
      <c r="J8" s="12"/>
      <c r="K8" s="12"/>
      <c r="L8" s="12"/>
      <c r="M8" s="12"/>
      <c r="N8" s="12"/>
      <c r="O8" s="12"/>
      <c r="P8" s="12"/>
      <c r="Q8" s="12"/>
    </row>
    <row r="9" spans="1:18" ht="15">
      <c r="A9" s="11" t="s">
        <v>223</v>
      </c>
      <c r="B9" s="33"/>
      <c r="C9" s="14"/>
      <c r="D9" s="14"/>
      <c r="E9" s="14"/>
      <c r="F9" s="14"/>
      <c r="G9" s="14"/>
      <c r="H9" s="14"/>
      <c r="I9" s="14"/>
      <c r="J9" s="12"/>
      <c r="K9" s="12"/>
      <c r="L9" s="12"/>
      <c r="M9" s="12"/>
      <c r="N9" s="12"/>
      <c r="O9" s="12"/>
      <c r="P9" s="12"/>
      <c r="Q9" s="12"/>
    </row>
    <row r="10" spans="1:18" ht="15">
      <c r="A10" s="14"/>
      <c r="B10" s="14" t="s">
        <v>224</v>
      </c>
      <c r="C10" s="242">
        <v>2.1999999999999999E-2</v>
      </c>
      <c r="D10" s="243"/>
      <c r="E10" s="242">
        <v>4.3999999999999997E-2</v>
      </c>
      <c r="F10" s="243"/>
      <c r="G10" s="242">
        <v>5.0999999999999997E-2</v>
      </c>
      <c r="H10" s="243"/>
      <c r="I10" s="242">
        <v>5.2999999999999999E-2</v>
      </c>
      <c r="J10" s="342"/>
      <c r="K10" s="242">
        <v>7.0000000000000007E-2</v>
      </c>
      <c r="L10" s="342"/>
      <c r="M10" s="242">
        <v>7.9000000000000001E-2</v>
      </c>
      <c r="N10" s="342"/>
      <c r="O10" s="242">
        <v>5.5E-2</v>
      </c>
      <c r="P10" s="342"/>
      <c r="Q10" s="242">
        <v>7.3999999999999996E-2</v>
      </c>
    </row>
    <row r="11" spans="1:18" ht="15">
      <c r="A11" s="14"/>
      <c r="B11" s="77" t="s">
        <v>225</v>
      </c>
      <c r="C11" s="242">
        <v>3.3000000000000002E-2</v>
      </c>
      <c r="D11" s="246"/>
      <c r="E11" s="242">
        <v>4.9000000000000002E-2</v>
      </c>
      <c r="F11" s="246"/>
      <c r="G11" s="242">
        <v>5.8999999999999997E-2</v>
      </c>
      <c r="H11" s="246"/>
      <c r="I11" s="242">
        <v>7.0999999999999994E-2</v>
      </c>
      <c r="J11" s="245"/>
      <c r="K11" s="242">
        <v>7.2999999999999995E-2</v>
      </c>
      <c r="L11" s="245"/>
      <c r="M11" s="242">
        <v>0.108</v>
      </c>
      <c r="N11" s="245"/>
      <c r="O11" s="242">
        <v>8.2000000000000003E-2</v>
      </c>
      <c r="P11" s="245"/>
      <c r="Q11" s="242">
        <v>9.0999999999999998E-2</v>
      </c>
    </row>
    <row r="12" spans="1:18" ht="15">
      <c r="A12" s="14"/>
      <c r="B12" s="77" t="s">
        <v>226</v>
      </c>
      <c r="C12" s="242">
        <v>2.7E-2</v>
      </c>
      <c r="D12" s="245"/>
      <c r="E12" s="242">
        <v>4.5999999999999999E-2</v>
      </c>
      <c r="F12" s="245"/>
      <c r="G12" s="242">
        <v>5.6000000000000001E-2</v>
      </c>
      <c r="H12" s="245"/>
      <c r="I12" s="242">
        <v>6.2E-2</v>
      </c>
      <c r="J12" s="245"/>
      <c r="K12" s="242">
        <v>7.0999999999999994E-2</v>
      </c>
      <c r="L12" s="245"/>
      <c r="M12" s="242">
        <v>8.5999999999999993E-2</v>
      </c>
      <c r="N12" s="245"/>
      <c r="O12" s="242">
        <v>6.2E-2</v>
      </c>
      <c r="P12" s="245"/>
      <c r="Q12" s="242">
        <v>7.9000000000000001E-2</v>
      </c>
    </row>
    <row r="13" spans="1:18" ht="15">
      <c r="A13" s="14" t="s">
        <v>227</v>
      </c>
      <c r="B13" s="14"/>
      <c r="C13" s="1"/>
      <c r="D13" s="40"/>
      <c r="E13" s="1"/>
      <c r="F13" s="40"/>
      <c r="G13" s="238"/>
      <c r="H13" s="238"/>
      <c r="I13" s="238"/>
      <c r="J13" s="1"/>
      <c r="K13" s="1"/>
      <c r="L13" s="1"/>
      <c r="M13" s="1"/>
      <c r="N13" s="1"/>
      <c r="O13" s="1"/>
      <c r="P13" s="1"/>
      <c r="Q13" s="1"/>
    </row>
    <row r="14" spans="1:18" ht="15">
      <c r="A14" s="11"/>
      <c r="B14" s="11" t="s">
        <v>224</v>
      </c>
      <c r="C14" s="253">
        <v>0</v>
      </c>
      <c r="D14" s="238"/>
      <c r="E14" s="253">
        <v>0</v>
      </c>
      <c r="F14" s="238"/>
      <c r="G14" s="253">
        <v>0</v>
      </c>
      <c r="H14" s="238"/>
      <c r="I14" s="253">
        <v>0</v>
      </c>
      <c r="J14" s="1"/>
      <c r="K14" s="242">
        <v>8.1000000000000003E-2</v>
      </c>
      <c r="L14" s="245"/>
      <c r="M14" s="242">
        <v>8.3000000000000004E-2</v>
      </c>
      <c r="N14" s="245"/>
      <c r="O14" s="242">
        <v>5.8000000000000003E-2</v>
      </c>
      <c r="P14" s="245"/>
      <c r="Q14" s="242">
        <v>7.0000000000000007E-2</v>
      </c>
    </row>
    <row r="15" spans="1:18" ht="15">
      <c r="A15" s="11"/>
      <c r="B15" s="111" t="s">
        <v>225</v>
      </c>
      <c r="C15" s="253">
        <v>0</v>
      </c>
      <c r="D15" s="238"/>
      <c r="E15" s="253">
        <v>0</v>
      </c>
      <c r="F15" s="238"/>
      <c r="G15" s="253">
        <v>0</v>
      </c>
      <c r="H15" s="238"/>
      <c r="I15" s="253">
        <v>0</v>
      </c>
      <c r="J15" s="1"/>
      <c r="K15" s="242">
        <v>0.18099999999999999</v>
      </c>
      <c r="L15" s="245"/>
      <c r="M15" s="242">
        <v>0.17799999999999999</v>
      </c>
      <c r="N15" s="245"/>
      <c r="O15" s="242">
        <v>0.156</v>
      </c>
      <c r="P15" s="245"/>
      <c r="Q15" s="242">
        <v>0.16700000000000001</v>
      </c>
    </row>
    <row r="16" spans="1:18" ht="15">
      <c r="A16" s="11"/>
      <c r="B16" s="11" t="s">
        <v>226</v>
      </c>
      <c r="C16" s="253">
        <v>0</v>
      </c>
      <c r="D16" s="238"/>
      <c r="E16" s="253">
        <v>0</v>
      </c>
      <c r="F16" s="238"/>
      <c r="G16" s="253">
        <v>0</v>
      </c>
      <c r="H16" s="238"/>
      <c r="I16" s="253">
        <v>0</v>
      </c>
      <c r="J16" s="1"/>
      <c r="K16" s="242">
        <v>0.14599999999999999</v>
      </c>
      <c r="L16" s="245"/>
      <c r="M16" s="242">
        <v>0.14899999999999999</v>
      </c>
      <c r="N16" s="245"/>
      <c r="O16" s="242">
        <v>0.127</v>
      </c>
      <c r="P16" s="245"/>
      <c r="Q16" s="242">
        <v>0.14000000000000001</v>
      </c>
    </row>
    <row r="17" spans="1:17" ht="15">
      <c r="A17" s="11" t="s">
        <v>228</v>
      </c>
      <c r="B17" s="11"/>
      <c r="C17" s="238"/>
      <c r="D17" s="238"/>
      <c r="E17" s="238"/>
      <c r="F17" s="238"/>
      <c r="G17" s="238"/>
      <c r="H17" s="238"/>
      <c r="I17" s="238"/>
      <c r="J17" s="1"/>
      <c r="K17" s="245"/>
      <c r="L17" s="245"/>
      <c r="M17" s="245"/>
      <c r="N17" s="245"/>
      <c r="O17" s="245"/>
      <c r="P17" s="245"/>
      <c r="Q17" s="245"/>
    </row>
    <row r="18" spans="1:17" ht="15">
      <c r="A18" s="111"/>
      <c r="B18" s="111" t="s">
        <v>224</v>
      </c>
      <c r="C18" s="252">
        <v>0</v>
      </c>
      <c r="D18" s="238"/>
      <c r="E18" s="253">
        <v>0</v>
      </c>
      <c r="F18" s="238"/>
      <c r="G18" s="253">
        <v>0</v>
      </c>
      <c r="H18" s="238"/>
      <c r="I18" s="253">
        <v>0</v>
      </c>
      <c r="J18" s="1"/>
      <c r="K18" s="242">
        <v>2.3E-2</v>
      </c>
      <c r="L18" s="245"/>
      <c r="M18" s="242">
        <v>2.5999999999999999E-2</v>
      </c>
      <c r="N18" s="245"/>
      <c r="O18" s="242">
        <v>2.7E-2</v>
      </c>
      <c r="P18" s="245"/>
      <c r="Q18" s="242">
        <v>3.3000000000000002E-2</v>
      </c>
    </row>
    <row r="19" spans="1:17" ht="15">
      <c r="A19" s="33"/>
      <c r="B19" s="11" t="s">
        <v>225</v>
      </c>
      <c r="C19" s="253">
        <v>0</v>
      </c>
      <c r="D19" s="238"/>
      <c r="E19" s="253">
        <v>0</v>
      </c>
      <c r="F19" s="238"/>
      <c r="G19" s="253">
        <v>0</v>
      </c>
      <c r="H19" s="238"/>
      <c r="I19" s="253">
        <v>0</v>
      </c>
      <c r="J19" s="1"/>
      <c r="K19" s="242">
        <v>0.182</v>
      </c>
      <c r="L19" s="245"/>
      <c r="M19" s="242">
        <v>0.19400000000000001</v>
      </c>
      <c r="N19" s="245"/>
      <c r="O19" s="242">
        <v>0.20599999999999999</v>
      </c>
      <c r="P19" s="245"/>
      <c r="Q19" s="242">
        <v>0.19500000000000001</v>
      </c>
    </row>
    <row r="20" spans="1:17" ht="15">
      <c r="A20" s="11"/>
      <c r="B20" s="11" t="s">
        <v>226</v>
      </c>
      <c r="C20" s="253">
        <v>0</v>
      </c>
      <c r="D20" s="238"/>
      <c r="E20" s="253">
        <v>0</v>
      </c>
      <c r="F20" s="238"/>
      <c r="G20" s="253">
        <v>0</v>
      </c>
      <c r="H20" s="238"/>
      <c r="I20" s="253">
        <v>0</v>
      </c>
      <c r="J20" s="1"/>
      <c r="K20" s="242">
        <v>5.7000000000000002E-2</v>
      </c>
      <c r="L20" s="245"/>
      <c r="M20" s="242">
        <v>6.0999999999999999E-2</v>
      </c>
      <c r="N20" s="245"/>
      <c r="O20" s="242">
        <v>5.8999999999999997E-2</v>
      </c>
      <c r="P20" s="245"/>
      <c r="Q20" s="242">
        <v>0.06</v>
      </c>
    </row>
    <row r="21" spans="1:17" ht="15">
      <c r="A21" s="14" t="s">
        <v>246</v>
      </c>
      <c r="B21" s="14"/>
      <c r="C21" s="241"/>
      <c r="D21" s="241"/>
      <c r="E21" s="241"/>
      <c r="F21" s="241"/>
      <c r="G21" s="241"/>
      <c r="H21" s="241"/>
      <c r="I21" s="241"/>
      <c r="J21" s="1"/>
      <c r="K21" s="1"/>
      <c r="L21" s="1"/>
      <c r="M21" s="1"/>
      <c r="N21" s="1"/>
      <c r="O21" s="1"/>
      <c r="P21" s="1"/>
      <c r="Q21" s="1"/>
    </row>
    <row r="22" spans="1:17" ht="15">
      <c r="A22" s="11"/>
      <c r="B22" s="11" t="s">
        <v>224</v>
      </c>
      <c r="C22" s="242">
        <v>3.4000000000000002E-2</v>
      </c>
      <c r="D22" s="244"/>
      <c r="E22" s="242">
        <v>5.7000000000000002E-2</v>
      </c>
      <c r="F22" s="244"/>
      <c r="G22" s="242">
        <v>6.3E-2</v>
      </c>
      <c r="H22" s="241"/>
      <c r="I22" s="242">
        <v>6.3E-2</v>
      </c>
      <c r="J22" s="12"/>
      <c r="K22" s="253">
        <v>0</v>
      </c>
      <c r="L22" s="12"/>
      <c r="M22" s="253">
        <v>0</v>
      </c>
      <c r="N22" s="12"/>
      <c r="O22" s="253">
        <v>0</v>
      </c>
      <c r="P22" s="12"/>
      <c r="Q22" s="253">
        <v>0</v>
      </c>
    </row>
    <row r="23" spans="1:17" ht="15">
      <c r="A23" s="14"/>
      <c r="B23" s="14" t="s">
        <v>225</v>
      </c>
      <c r="C23" s="242">
        <v>0.13700000000000001</v>
      </c>
      <c r="D23" s="244"/>
      <c r="E23" s="242">
        <v>0.122</v>
      </c>
      <c r="F23" s="244"/>
      <c r="G23" s="242">
        <v>0.159</v>
      </c>
      <c r="H23" s="241"/>
      <c r="I23" s="242">
        <v>0.16700000000000001</v>
      </c>
      <c r="J23" s="12"/>
      <c r="K23" s="253">
        <v>0</v>
      </c>
      <c r="L23" s="12"/>
      <c r="M23" s="253">
        <v>0</v>
      </c>
      <c r="N23" s="12"/>
      <c r="O23" s="253">
        <v>0</v>
      </c>
      <c r="P23" s="12"/>
      <c r="Q23" s="253">
        <v>0</v>
      </c>
    </row>
    <row r="24" spans="1:17" ht="15">
      <c r="A24" s="11"/>
      <c r="B24" s="11" t="s">
        <v>226</v>
      </c>
      <c r="C24" s="242">
        <v>8.2000000000000003E-2</v>
      </c>
      <c r="D24" s="244"/>
      <c r="E24" s="242">
        <v>0.105</v>
      </c>
      <c r="F24" s="244"/>
      <c r="G24" s="242">
        <v>0.122</v>
      </c>
      <c r="H24" s="241"/>
      <c r="I24" s="242">
        <v>0.129</v>
      </c>
      <c r="J24" s="12"/>
      <c r="K24" s="253">
        <v>0</v>
      </c>
      <c r="L24" s="12"/>
      <c r="M24" s="253">
        <v>0</v>
      </c>
      <c r="N24" s="12"/>
      <c r="O24" s="253">
        <v>0</v>
      </c>
      <c r="P24" s="12"/>
      <c r="Q24" s="253">
        <v>0</v>
      </c>
    </row>
    <row r="25" spans="1:17">
      <c r="A25" s="326"/>
      <c r="B25" s="257"/>
      <c r="C25" s="257"/>
      <c r="D25" s="257"/>
      <c r="E25" s="257"/>
      <c r="F25" s="257"/>
      <c r="G25" s="257"/>
      <c r="H25" s="257"/>
      <c r="I25" s="257"/>
      <c r="J25" s="12"/>
      <c r="K25" s="12"/>
      <c r="L25" s="12"/>
      <c r="M25" s="12"/>
      <c r="N25" s="12"/>
      <c r="O25" s="12"/>
      <c r="P25" s="12"/>
      <c r="Q25" s="12"/>
    </row>
    <row r="26" spans="1:17">
      <c r="A26" s="326"/>
      <c r="B26" s="257"/>
      <c r="C26" s="257"/>
      <c r="D26" s="257"/>
      <c r="E26" s="257"/>
      <c r="F26" s="257"/>
      <c r="G26" s="257"/>
      <c r="H26" s="257"/>
      <c r="I26" s="257"/>
      <c r="J26" s="12"/>
      <c r="K26" s="12"/>
      <c r="L26" s="12"/>
      <c r="M26" s="12"/>
      <c r="N26" s="12"/>
      <c r="O26" s="12"/>
      <c r="P26" s="12"/>
      <c r="Q26" s="12"/>
    </row>
    <row r="27" spans="1:17">
      <c r="A27" s="326"/>
      <c r="B27" s="257"/>
      <c r="C27" s="257"/>
      <c r="D27" s="257"/>
      <c r="E27" s="257"/>
      <c r="F27" s="257"/>
      <c r="G27" s="257"/>
      <c r="H27" s="257"/>
      <c r="I27" s="257"/>
      <c r="J27" s="12"/>
      <c r="K27" s="12"/>
      <c r="L27" s="12"/>
      <c r="M27" s="12"/>
      <c r="N27" s="12"/>
      <c r="O27" s="12"/>
      <c r="P27" s="12"/>
      <c r="Q27" s="12"/>
    </row>
    <row r="28" spans="1:17">
      <c r="A28" s="326"/>
      <c r="B28" s="257"/>
      <c r="C28" s="257"/>
      <c r="D28" s="257"/>
      <c r="E28" s="257"/>
      <c r="F28" s="257"/>
      <c r="G28" s="257"/>
      <c r="H28" s="257"/>
      <c r="I28" s="257"/>
      <c r="J28" s="12"/>
      <c r="K28" s="12"/>
      <c r="L28" s="12"/>
      <c r="M28" s="12"/>
      <c r="N28" s="12"/>
      <c r="O28" s="12"/>
      <c r="P28" s="12"/>
      <c r="Q28" s="12"/>
    </row>
    <row r="29" spans="1:17" ht="16.5" thickBot="1">
      <c r="A29" s="12"/>
      <c r="B29" s="112"/>
      <c r="C29" s="31" t="s">
        <v>7</v>
      </c>
      <c r="D29" s="31"/>
      <c r="E29" s="31"/>
      <c r="F29" s="31"/>
      <c r="G29" s="31"/>
      <c r="H29" s="31"/>
      <c r="I29" s="31"/>
      <c r="J29" s="32"/>
      <c r="K29" s="31" t="s">
        <v>8</v>
      </c>
      <c r="L29" s="31"/>
      <c r="M29" s="31"/>
      <c r="N29" s="31"/>
      <c r="O29" s="31"/>
      <c r="P29" s="31"/>
      <c r="Q29" s="31"/>
    </row>
    <row r="30" spans="1:17" ht="15.75">
      <c r="A30" s="336"/>
      <c r="B30" s="113"/>
      <c r="C30" s="26" t="s">
        <v>145</v>
      </c>
      <c r="D30" s="26"/>
      <c r="E30" s="26" t="s">
        <v>146</v>
      </c>
      <c r="F30" s="26"/>
      <c r="G30" s="26" t="s">
        <v>147</v>
      </c>
      <c r="H30" s="26"/>
      <c r="I30" s="75" t="s">
        <v>148</v>
      </c>
      <c r="J30" s="26"/>
      <c r="K30" s="26" t="s">
        <v>145</v>
      </c>
      <c r="L30" s="26"/>
      <c r="M30" s="26" t="s">
        <v>146</v>
      </c>
      <c r="N30" s="26"/>
      <c r="O30" s="26" t="s">
        <v>147</v>
      </c>
      <c r="P30" s="26"/>
      <c r="Q30" s="75" t="s">
        <v>148</v>
      </c>
    </row>
    <row r="31" spans="1:17" ht="15.75">
      <c r="A31" s="33"/>
      <c r="B31" s="14"/>
      <c r="C31" s="13" t="s">
        <v>149</v>
      </c>
      <c r="D31" s="13"/>
      <c r="E31" s="13" t="s">
        <v>149</v>
      </c>
      <c r="F31" s="13"/>
      <c r="G31" s="13" t="s">
        <v>149</v>
      </c>
      <c r="H31" s="13"/>
      <c r="I31" s="13" t="s">
        <v>149</v>
      </c>
      <c r="J31" s="13"/>
      <c r="K31" s="13" t="s">
        <v>149</v>
      </c>
      <c r="L31" s="13"/>
      <c r="M31" s="13" t="s">
        <v>149</v>
      </c>
      <c r="N31" s="13"/>
      <c r="O31" s="13" t="s">
        <v>149</v>
      </c>
      <c r="P31" s="13"/>
      <c r="Q31" s="13" t="s">
        <v>149</v>
      </c>
    </row>
    <row r="32" spans="1:17" ht="15">
      <c r="A32" s="33" t="s">
        <v>245</v>
      </c>
      <c r="B32" s="14"/>
    </row>
    <row r="33" spans="1:17" ht="15">
      <c r="A33" s="11" t="s">
        <v>223</v>
      </c>
      <c r="B33" s="33"/>
    </row>
    <row r="34" spans="1:17" ht="15">
      <c r="A34" s="14"/>
      <c r="B34" s="14" t="s">
        <v>224</v>
      </c>
      <c r="C34" s="242">
        <v>7.2999999999999995E-2</v>
      </c>
      <c r="D34" s="14"/>
      <c r="E34" s="242">
        <v>7.1999999999999995E-2</v>
      </c>
      <c r="G34" s="242">
        <v>7.2999999999999995E-2</v>
      </c>
      <c r="I34" s="242">
        <v>5.0000000000000001E-3</v>
      </c>
      <c r="K34" s="242">
        <v>2.7E-2</v>
      </c>
      <c r="M34" s="242">
        <v>3.5000000000000003E-2</v>
      </c>
      <c r="O34" s="242">
        <v>4.5999999999999999E-2</v>
      </c>
      <c r="Q34" s="242">
        <v>6.5000000000000002E-2</v>
      </c>
    </row>
    <row r="35" spans="1:17" ht="15">
      <c r="A35" s="14"/>
      <c r="B35" s="77" t="s">
        <v>225</v>
      </c>
      <c r="C35" s="242">
        <v>8.5000000000000006E-2</v>
      </c>
      <c r="D35" s="14"/>
      <c r="E35" s="242">
        <v>8.5000000000000006E-2</v>
      </c>
      <c r="G35" s="242">
        <v>0.08</v>
      </c>
      <c r="I35" s="242">
        <v>5.3999999999999999E-2</v>
      </c>
      <c r="K35" s="242">
        <v>4.1000000000000002E-2</v>
      </c>
      <c r="M35" s="242">
        <v>3.7999999999999999E-2</v>
      </c>
      <c r="O35" s="242">
        <v>6.4000000000000001E-2</v>
      </c>
      <c r="Q35" s="242">
        <v>0.08</v>
      </c>
    </row>
    <row r="36" spans="1:17" ht="15">
      <c r="A36" s="14"/>
      <c r="B36" s="77" t="s">
        <v>226</v>
      </c>
      <c r="C36" s="242">
        <v>7.5999999999999998E-2</v>
      </c>
      <c r="D36" s="14"/>
      <c r="E36" s="242">
        <v>7.4999999999999997E-2</v>
      </c>
      <c r="G36" s="242">
        <v>7.3999999999999996E-2</v>
      </c>
      <c r="I36" s="242">
        <v>2.7E-2</v>
      </c>
      <c r="K36" s="242">
        <v>3.4000000000000002E-2</v>
      </c>
      <c r="M36" s="242">
        <v>3.5999999999999997E-2</v>
      </c>
      <c r="O36" s="242">
        <v>5.1999999999999998E-2</v>
      </c>
      <c r="Q36" s="242">
        <v>6.9000000000000006E-2</v>
      </c>
    </row>
    <row r="37" spans="1:17" ht="15">
      <c r="A37" s="14" t="s">
        <v>227</v>
      </c>
      <c r="B37" s="14"/>
      <c r="C37" s="1"/>
      <c r="D37" s="14"/>
      <c r="E37" s="1"/>
      <c r="G37" s="1"/>
    </row>
    <row r="38" spans="1:17" ht="15">
      <c r="A38" s="11"/>
      <c r="B38" s="11" t="s">
        <v>224</v>
      </c>
      <c r="C38" s="242">
        <v>6.9000000000000006E-2</v>
      </c>
      <c r="D38" s="14"/>
      <c r="E38" s="242">
        <v>6.7000000000000004E-2</v>
      </c>
      <c r="G38" s="242">
        <v>6.7000000000000004E-2</v>
      </c>
      <c r="I38" s="253">
        <v>0</v>
      </c>
      <c r="K38" s="242">
        <v>3.0000000000000001E-3</v>
      </c>
      <c r="M38" s="242">
        <v>1.2E-2</v>
      </c>
      <c r="O38" s="242">
        <v>0.03</v>
      </c>
      <c r="Q38" s="242">
        <v>5.1999999999999998E-2</v>
      </c>
    </row>
    <row r="39" spans="1:17" ht="15">
      <c r="A39" s="11"/>
      <c r="B39" s="111" t="s">
        <v>225</v>
      </c>
      <c r="C39" s="242">
        <v>0.182</v>
      </c>
      <c r="D39" s="14"/>
      <c r="E39" s="242">
        <v>0.186</v>
      </c>
      <c r="G39" s="242">
        <v>0.18099999999999999</v>
      </c>
      <c r="I39" s="242">
        <v>0.154</v>
      </c>
      <c r="K39" s="242">
        <v>0.17</v>
      </c>
      <c r="M39" s="242">
        <v>0.16500000000000001</v>
      </c>
      <c r="O39" s="242">
        <v>0.19900000000000001</v>
      </c>
      <c r="Q39" s="242">
        <v>0.22</v>
      </c>
    </row>
    <row r="40" spans="1:17" ht="15">
      <c r="A40" s="11"/>
      <c r="B40" s="11" t="s">
        <v>226</v>
      </c>
      <c r="C40" s="242">
        <v>0.156</v>
      </c>
      <c r="D40" s="14"/>
      <c r="E40" s="242">
        <v>0.156</v>
      </c>
      <c r="G40" s="242">
        <v>0.152</v>
      </c>
      <c r="I40" s="242">
        <v>8.5000000000000006E-2</v>
      </c>
      <c r="K40" s="242">
        <v>0.10299999999999999</v>
      </c>
      <c r="M40" s="242">
        <v>0.107</v>
      </c>
      <c r="O40" s="242">
        <v>0.13500000000000001</v>
      </c>
      <c r="Q40" s="242">
        <v>0.161</v>
      </c>
    </row>
    <row r="41" spans="1:17" ht="15">
      <c r="A41" s="11" t="s">
        <v>228</v>
      </c>
      <c r="B41" s="11"/>
      <c r="C41" s="245"/>
      <c r="D41" s="14"/>
      <c r="E41" s="245"/>
      <c r="G41" s="245"/>
    </row>
    <row r="42" spans="1:17" ht="15">
      <c r="A42" s="111"/>
      <c r="B42" s="111" t="s">
        <v>224</v>
      </c>
      <c r="C42" s="242">
        <v>3.3000000000000002E-2</v>
      </c>
      <c r="D42" s="14"/>
      <c r="E42" s="242">
        <v>3.2000000000000001E-2</v>
      </c>
      <c r="G42" s="242">
        <v>0.03</v>
      </c>
      <c r="I42" s="242">
        <v>3.5000000000000003E-2</v>
      </c>
      <c r="K42" s="242">
        <v>4.2000000000000003E-2</v>
      </c>
      <c r="M42" s="242">
        <v>2.5999999999999999E-2</v>
      </c>
      <c r="O42" s="242">
        <v>4.2999999999999997E-2</v>
      </c>
      <c r="Q42" s="242">
        <v>4.2999999999999997E-2</v>
      </c>
    </row>
    <row r="43" spans="1:17" ht="15">
      <c r="A43" s="33"/>
      <c r="B43" s="11" t="s">
        <v>225</v>
      </c>
      <c r="C43" s="242">
        <v>0.19500000000000001</v>
      </c>
      <c r="D43" s="14"/>
      <c r="E43" s="242">
        <v>0.19400000000000001</v>
      </c>
      <c r="G43" s="242">
        <v>0.192</v>
      </c>
      <c r="I43" s="242">
        <v>0.245</v>
      </c>
      <c r="K43" s="242">
        <v>0.20300000000000001</v>
      </c>
      <c r="M43" s="242">
        <v>0.192</v>
      </c>
      <c r="O43" s="242">
        <v>0.20399999999999999</v>
      </c>
      <c r="Q43" s="242">
        <v>0.193</v>
      </c>
    </row>
    <row r="44" spans="1:17" ht="15">
      <c r="A44" s="11"/>
      <c r="B44" s="11" t="s">
        <v>226</v>
      </c>
      <c r="C44" s="242">
        <v>7.4999999999999997E-2</v>
      </c>
      <c r="D44" s="14"/>
      <c r="E44" s="242">
        <v>7.2999999999999995E-2</v>
      </c>
      <c r="G44" s="242">
        <v>7.2999999999999995E-2</v>
      </c>
      <c r="I44" s="242">
        <v>6.7000000000000004E-2</v>
      </c>
      <c r="K44" s="242">
        <v>5.8999999999999997E-2</v>
      </c>
      <c r="M44" s="242">
        <v>5.8999999999999997E-2</v>
      </c>
      <c r="O44" s="242">
        <v>6.3E-2</v>
      </c>
      <c r="Q44" s="242">
        <v>7.5999999999999998E-2</v>
      </c>
    </row>
    <row r="45" spans="1:17">
      <c r="A45" s="326"/>
      <c r="B45" s="257"/>
      <c r="C45" s="257"/>
      <c r="D45" s="257"/>
      <c r="E45" s="257"/>
      <c r="F45" s="257"/>
      <c r="G45" s="257"/>
      <c r="H45" s="257"/>
      <c r="I45" s="257"/>
      <c r="J45" s="12"/>
      <c r="K45" s="12"/>
      <c r="L45" s="12"/>
      <c r="M45" s="12"/>
      <c r="N45" s="12"/>
      <c r="O45" s="12"/>
      <c r="P45" s="12"/>
      <c r="Q45" s="12"/>
    </row>
    <row r="46" spans="1:17">
      <c r="A46" s="326"/>
      <c r="B46" s="257"/>
      <c r="C46" s="257"/>
      <c r="D46" s="257"/>
      <c r="E46" s="257"/>
      <c r="F46" s="257"/>
      <c r="G46" s="257"/>
      <c r="H46" s="257"/>
      <c r="I46" s="257"/>
      <c r="J46" s="12"/>
      <c r="K46" s="12"/>
      <c r="L46" s="12"/>
      <c r="M46" s="12"/>
      <c r="N46" s="12"/>
      <c r="O46" s="12"/>
      <c r="P46" s="12"/>
      <c r="Q46" s="12"/>
    </row>
    <row r="47" spans="1:17">
      <c r="A47" s="326"/>
      <c r="B47" s="257"/>
      <c r="C47" s="257"/>
      <c r="D47" s="257"/>
      <c r="E47" s="257"/>
      <c r="F47" s="257"/>
      <c r="G47" s="257"/>
      <c r="H47" s="257"/>
      <c r="I47" s="257"/>
      <c r="J47" s="12"/>
      <c r="K47" s="12"/>
      <c r="L47" s="12"/>
      <c r="M47" s="12"/>
      <c r="N47" s="12"/>
      <c r="O47" s="12"/>
      <c r="P47" s="12"/>
      <c r="Q47" s="12"/>
    </row>
    <row r="48" spans="1:17">
      <c r="A48" s="326"/>
      <c r="B48" s="257"/>
      <c r="C48" s="257"/>
      <c r="D48" s="257"/>
      <c r="E48" s="257"/>
      <c r="F48" s="257"/>
      <c r="G48" s="257"/>
      <c r="H48" s="257"/>
      <c r="I48" s="257"/>
      <c r="J48" s="12"/>
      <c r="K48" s="12"/>
      <c r="L48" s="12"/>
      <c r="M48" s="12"/>
      <c r="N48" s="12"/>
      <c r="O48" s="12"/>
      <c r="P48" s="12"/>
      <c r="Q48" s="12"/>
    </row>
    <row r="49" spans="1:17" ht="16.5" thickBot="1">
      <c r="A49" s="12"/>
      <c r="B49" s="112"/>
      <c r="C49" s="31" t="s">
        <v>56</v>
      </c>
      <c r="D49" s="31"/>
      <c r="E49" s="31"/>
      <c r="F49" s="31"/>
      <c r="G49" s="31"/>
      <c r="H49" s="31"/>
      <c r="I49" s="31"/>
      <c r="J49" s="32"/>
      <c r="K49" s="12"/>
      <c r="L49" s="12"/>
      <c r="M49" s="12"/>
      <c r="N49" s="12"/>
      <c r="O49" s="12"/>
      <c r="P49" s="12"/>
      <c r="Q49" s="12"/>
    </row>
    <row r="50" spans="1:17" ht="15.75">
      <c r="A50" s="336"/>
      <c r="B50" s="113"/>
      <c r="C50" s="26" t="s">
        <v>145</v>
      </c>
      <c r="D50" s="26"/>
      <c r="E50" s="26" t="s">
        <v>146</v>
      </c>
      <c r="F50" s="26"/>
      <c r="G50" s="26" t="s">
        <v>147</v>
      </c>
      <c r="H50" s="26"/>
      <c r="I50" s="75" t="s">
        <v>148</v>
      </c>
      <c r="J50" s="26"/>
      <c r="K50" s="12"/>
      <c r="L50" s="12"/>
      <c r="M50" s="12"/>
      <c r="N50" s="12"/>
      <c r="O50" s="12"/>
      <c r="P50" s="12"/>
      <c r="Q50" s="12"/>
    </row>
    <row r="51" spans="1:17" ht="15.75">
      <c r="A51" s="33"/>
      <c r="B51" s="14"/>
      <c r="C51" s="13" t="s">
        <v>149</v>
      </c>
      <c r="D51" s="13"/>
      <c r="E51" s="13" t="s">
        <v>149</v>
      </c>
      <c r="F51" s="13"/>
      <c r="G51" s="13" t="s">
        <v>149</v>
      </c>
      <c r="H51" s="13"/>
      <c r="I51" s="13" t="s">
        <v>149</v>
      </c>
      <c r="J51" s="13"/>
      <c r="K51" s="12"/>
      <c r="L51" s="12"/>
      <c r="M51" s="12"/>
      <c r="N51" s="12"/>
      <c r="O51" s="12"/>
      <c r="P51" s="12"/>
      <c r="Q51" s="12"/>
    </row>
    <row r="52" spans="1:17" ht="15">
      <c r="A52" s="33" t="s">
        <v>245</v>
      </c>
      <c r="B52" s="14"/>
      <c r="K52" s="12"/>
      <c r="L52" s="12"/>
      <c r="M52" s="12"/>
      <c r="N52" s="12"/>
      <c r="O52" s="12"/>
      <c r="P52" s="12"/>
      <c r="Q52" s="12"/>
    </row>
    <row r="53" spans="1:17" ht="15">
      <c r="A53" s="11" t="s">
        <v>223</v>
      </c>
      <c r="B53" s="33"/>
    </row>
    <row r="54" spans="1:17" ht="15">
      <c r="A54" s="14"/>
      <c r="B54" s="14" t="s">
        <v>224</v>
      </c>
      <c r="C54" s="242">
        <v>7.6999999999999999E-2</v>
      </c>
      <c r="D54" s="14"/>
      <c r="E54" s="242">
        <v>8.7999999999999995E-2</v>
      </c>
      <c r="G54" s="242">
        <v>0.113</v>
      </c>
      <c r="I54" s="242">
        <v>0.16300000000000001</v>
      </c>
      <c r="K54" s="242"/>
      <c r="M54" s="242"/>
      <c r="O54" s="242"/>
      <c r="Q54" s="242"/>
    </row>
    <row r="55" spans="1:17" ht="15">
      <c r="A55" s="14"/>
      <c r="B55" s="77" t="s">
        <v>225</v>
      </c>
      <c r="C55" s="242">
        <v>0.10100000000000001</v>
      </c>
      <c r="D55" s="14"/>
      <c r="E55" s="242">
        <v>0.125</v>
      </c>
      <c r="G55" s="242">
        <v>0.14499999999999999</v>
      </c>
      <c r="I55" s="242">
        <v>0.26700000000000002</v>
      </c>
      <c r="K55" s="242"/>
      <c r="M55" s="242"/>
      <c r="O55" s="242"/>
      <c r="Q55" s="242"/>
    </row>
    <row r="56" spans="1:17" ht="15">
      <c r="A56" s="14"/>
      <c r="B56" s="77" t="s">
        <v>226</v>
      </c>
      <c r="C56" s="242">
        <v>8.5999999999999993E-2</v>
      </c>
      <c r="D56" s="14"/>
      <c r="E56" s="242">
        <v>0.107</v>
      </c>
      <c r="G56" s="242">
        <v>0.126</v>
      </c>
      <c r="I56" s="242">
        <v>0.20499999999999999</v>
      </c>
      <c r="K56" s="242"/>
      <c r="M56" s="242"/>
      <c r="O56" s="242"/>
      <c r="Q56" s="242"/>
    </row>
    <row r="57" spans="1:17" ht="15">
      <c r="A57" s="14" t="s">
        <v>227</v>
      </c>
      <c r="B57" s="14"/>
      <c r="C57" s="1"/>
      <c r="D57" s="14"/>
      <c r="E57" s="1"/>
      <c r="G57" s="1"/>
      <c r="I57" s="1"/>
    </row>
    <row r="58" spans="1:17" ht="15">
      <c r="A58" s="11"/>
      <c r="B58" s="11" t="s">
        <v>224</v>
      </c>
      <c r="C58" s="242">
        <v>6.4000000000000001E-2</v>
      </c>
      <c r="D58" s="14"/>
      <c r="E58" s="242">
        <v>9.1999999999999998E-2</v>
      </c>
      <c r="G58" s="242">
        <v>0.104</v>
      </c>
      <c r="I58" s="242">
        <v>0.16500000000000001</v>
      </c>
      <c r="K58" s="242"/>
      <c r="M58" s="242"/>
      <c r="O58" s="242"/>
      <c r="Q58" s="242"/>
    </row>
    <row r="59" spans="1:17" ht="15">
      <c r="A59" s="11"/>
      <c r="B59" s="111" t="s">
        <v>225</v>
      </c>
      <c r="C59" s="242">
        <v>0.23499999999999999</v>
      </c>
      <c r="D59" s="14"/>
      <c r="E59" s="242">
        <v>0.26700000000000002</v>
      </c>
      <c r="G59" s="242">
        <v>0.29499999999999998</v>
      </c>
      <c r="I59" s="242">
        <v>0.42399999999999999</v>
      </c>
      <c r="K59" s="242"/>
      <c r="M59" s="242"/>
      <c r="O59" s="242"/>
      <c r="Q59" s="242"/>
    </row>
    <row r="60" spans="1:17" ht="15">
      <c r="A60" s="11"/>
      <c r="B60" s="11" t="s">
        <v>226</v>
      </c>
      <c r="C60" s="242">
        <v>0.17499999999999999</v>
      </c>
      <c r="D60" s="14"/>
      <c r="E60" s="242">
        <v>0.20300000000000001</v>
      </c>
      <c r="G60" s="242">
        <v>0.216</v>
      </c>
      <c r="I60" s="242">
        <v>0.32200000000000001</v>
      </c>
      <c r="K60" s="242"/>
      <c r="M60" s="242"/>
      <c r="O60" s="242"/>
      <c r="Q60" s="242"/>
    </row>
    <row r="61" spans="1:17" ht="15">
      <c r="A61" s="11" t="s">
        <v>228</v>
      </c>
      <c r="B61" s="11"/>
      <c r="C61" s="245"/>
      <c r="D61" s="14"/>
      <c r="E61" s="245"/>
      <c r="G61" s="245"/>
      <c r="I61" s="245"/>
    </row>
    <row r="62" spans="1:17" ht="15">
      <c r="A62" s="111"/>
      <c r="B62" s="111" t="s">
        <v>224</v>
      </c>
      <c r="C62" s="242">
        <v>0.04</v>
      </c>
      <c r="D62" s="14"/>
      <c r="E62" s="242">
        <v>3.9E-2</v>
      </c>
      <c r="G62" s="242">
        <v>0.05</v>
      </c>
      <c r="I62" s="242">
        <v>5.0999999999999997E-2</v>
      </c>
      <c r="K62" s="242"/>
      <c r="M62" s="242"/>
      <c r="O62" s="242"/>
      <c r="Q62" s="242"/>
    </row>
    <row r="63" spans="1:17" ht="15">
      <c r="A63" s="33"/>
      <c r="B63" s="11" t="s">
        <v>225</v>
      </c>
      <c r="C63" s="242">
        <v>0.215</v>
      </c>
      <c r="D63" s="14"/>
      <c r="E63" s="242">
        <v>0.2</v>
      </c>
      <c r="G63" s="242">
        <v>0.44800000000000001</v>
      </c>
      <c r="I63" s="242">
        <v>0.33600000000000002</v>
      </c>
      <c r="K63" s="242"/>
      <c r="M63" s="242"/>
      <c r="O63" s="242"/>
      <c r="Q63" s="242"/>
    </row>
    <row r="64" spans="1:17" ht="15">
      <c r="A64" s="11"/>
      <c r="B64" s="11" t="s">
        <v>226</v>
      </c>
      <c r="C64" s="242">
        <v>8.1000000000000003E-2</v>
      </c>
      <c r="D64" s="14"/>
      <c r="E64" s="242">
        <v>0.09</v>
      </c>
      <c r="G64" s="242">
        <v>0.105</v>
      </c>
      <c r="I64" s="242">
        <v>0.13100000000000001</v>
      </c>
      <c r="K64" s="242"/>
      <c r="M64" s="242"/>
      <c r="O64" s="242"/>
      <c r="Q64" s="242"/>
    </row>
    <row r="65" spans="1:14" ht="15">
      <c r="A65" s="14"/>
      <c r="B65" s="14"/>
    </row>
    <row r="66" spans="1:14" ht="15">
      <c r="A66" s="313" t="s">
        <v>229</v>
      </c>
      <c r="B66" s="14"/>
      <c r="J66" s="12"/>
      <c r="K66" s="12"/>
      <c r="L66" s="12"/>
      <c r="M66" s="12"/>
      <c r="N66" s="12"/>
    </row>
    <row r="67" spans="1:14">
      <c r="A67" s="326"/>
      <c r="B67" s="257"/>
    </row>
  </sheetData>
  <printOptions horizontalCentered="1"/>
  <pageMargins left="0.75" right="0.75" top="0.5" bottom="0.5" header="0.5" footer="0.25"/>
  <pageSetup scale="61" firstPageNumber="2" orientation="portrait" r:id="rId1"/>
  <headerFooter scaleWithDoc="0" alignWithMargins="0">
    <oddFooter>&amp;R&amp;"Arial,Regular"&amp;10Q4 FY22 Stat Book /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40"/>
  <sheetViews>
    <sheetView view="pageBreakPreview" zoomScaleNormal="100" zoomScaleSheetLayoutView="100" workbookViewId="0"/>
  </sheetViews>
  <sheetFormatPr defaultColWidth="10.625" defaultRowHeight="15"/>
  <cols>
    <col min="1" max="1" width="2.625" style="14" customWidth="1"/>
    <col min="2" max="2" width="21.25" style="14" customWidth="1"/>
    <col min="3" max="6" width="12.5" style="14" customWidth="1"/>
    <col min="7" max="7" width="1.625" style="14" customWidth="1"/>
    <col min="8" max="10" width="12.5" style="14" customWidth="1"/>
    <col min="11" max="11" width="12.5" style="198" customWidth="1"/>
    <col min="12" max="16384" width="10.625" style="198"/>
  </cols>
  <sheetData>
    <row r="1" spans="1:11" s="378" customFormat="1" ht="24.75" customHeight="1">
      <c r="A1" s="380" t="s">
        <v>247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</row>
    <row r="2" spans="1:11" s="378" customFormat="1" ht="24.75" customHeight="1">
      <c r="A2" s="380" t="s">
        <v>248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</row>
    <row r="3" spans="1:11" s="378" customFormat="1" ht="24.75" customHeight="1">
      <c r="A3" s="380" t="s">
        <v>2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</row>
    <row r="4" spans="1:11" s="73" customFormat="1" ht="24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73" customFormat="1" ht="15.7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1" ht="16.5" thickBot="1">
      <c r="C6" s="31" t="s">
        <v>5</v>
      </c>
      <c r="D6" s="31"/>
      <c r="E6" s="31"/>
      <c r="F6" s="31"/>
      <c r="G6" s="32"/>
      <c r="H6" s="456" t="s">
        <v>6</v>
      </c>
      <c r="I6" s="456"/>
      <c r="J6" s="456"/>
      <c r="K6" s="456"/>
    </row>
    <row r="7" spans="1:11" ht="15.75">
      <c r="C7" s="75" t="s">
        <v>145</v>
      </c>
      <c r="D7" s="26" t="s">
        <v>146</v>
      </c>
      <c r="E7" s="26" t="s">
        <v>147</v>
      </c>
      <c r="F7" s="75" t="s">
        <v>148</v>
      </c>
      <c r="G7" s="26"/>
      <c r="H7" s="75" t="s">
        <v>145</v>
      </c>
      <c r="I7" s="26" t="s">
        <v>146</v>
      </c>
      <c r="J7" s="26" t="s">
        <v>147</v>
      </c>
      <c r="K7" s="75" t="s">
        <v>148</v>
      </c>
    </row>
    <row r="8" spans="1:11" ht="15.75">
      <c r="C8" s="13" t="s">
        <v>149</v>
      </c>
      <c r="D8" s="13" t="s">
        <v>149</v>
      </c>
      <c r="E8" s="13" t="s">
        <v>149</v>
      </c>
      <c r="F8" s="13" t="s">
        <v>149</v>
      </c>
      <c r="G8" s="13"/>
      <c r="H8" s="13" t="s">
        <v>149</v>
      </c>
      <c r="I8" s="13" t="s">
        <v>149</v>
      </c>
      <c r="J8" s="13" t="s">
        <v>149</v>
      </c>
      <c r="K8" s="13" t="s">
        <v>149</v>
      </c>
    </row>
    <row r="9" spans="1:11" ht="15.75">
      <c r="A9" s="33"/>
      <c r="C9" s="34"/>
      <c r="D9" s="34"/>
      <c r="E9" s="34"/>
      <c r="F9" s="26"/>
      <c r="G9" s="34"/>
      <c r="H9" s="34"/>
      <c r="I9" s="34"/>
      <c r="J9" s="34"/>
      <c r="K9" s="26"/>
    </row>
    <row r="10" spans="1:11" ht="15.75">
      <c r="A10" s="11" t="s">
        <v>249</v>
      </c>
      <c r="B10" s="35"/>
      <c r="C10" s="1">
        <v>312427</v>
      </c>
      <c r="D10" s="105">
        <v>318978</v>
      </c>
      <c r="E10" s="1">
        <v>325851</v>
      </c>
      <c r="F10" s="1">
        <v>317057</v>
      </c>
      <c r="G10" s="13"/>
      <c r="H10" s="1">
        <v>315006</v>
      </c>
      <c r="I10" s="105">
        <v>327248</v>
      </c>
      <c r="J10" s="1">
        <v>329203</v>
      </c>
      <c r="K10" s="1">
        <v>317638</v>
      </c>
    </row>
    <row r="11" spans="1:11" ht="5.0999999999999996" customHeight="1">
      <c r="C11" s="1"/>
      <c r="D11" s="1"/>
      <c r="E11" s="1"/>
      <c r="F11" s="1"/>
      <c r="H11" s="1"/>
      <c r="I11" s="1"/>
      <c r="J11" s="1"/>
      <c r="K11" s="1"/>
    </row>
    <row r="12" spans="1:11">
      <c r="A12" s="14" t="s">
        <v>250</v>
      </c>
      <c r="C12" s="36">
        <v>1.619</v>
      </c>
      <c r="D12" s="36">
        <v>1.8779999999999999</v>
      </c>
      <c r="E12" s="36">
        <v>2.056</v>
      </c>
      <c r="F12" s="36">
        <v>2.1629999999999998</v>
      </c>
      <c r="G12" s="36"/>
      <c r="H12" s="36">
        <v>2.306</v>
      </c>
      <c r="I12" s="36">
        <v>2.387</v>
      </c>
      <c r="J12" s="36">
        <v>2.0030000000000001</v>
      </c>
      <c r="K12" s="36">
        <v>2.1389999999999998</v>
      </c>
    </row>
    <row r="13" spans="1:11" ht="5.0999999999999996" customHeight="1">
      <c r="C13" s="1"/>
      <c r="D13" s="1"/>
      <c r="E13" s="1"/>
      <c r="F13" s="1"/>
      <c r="H13" s="1"/>
      <c r="I13" s="1"/>
      <c r="J13" s="1"/>
      <c r="K13" s="1"/>
    </row>
    <row r="14" spans="1:11">
      <c r="A14" s="14" t="s">
        <v>251</v>
      </c>
      <c r="C14" s="25">
        <v>505684</v>
      </c>
      <c r="D14" s="119">
        <v>598946</v>
      </c>
      <c r="E14" s="25">
        <v>669977</v>
      </c>
      <c r="F14" s="25">
        <v>685713</v>
      </c>
      <c r="G14" s="25"/>
      <c r="H14" s="25">
        <v>726449</v>
      </c>
      <c r="I14" s="119">
        <v>781128</v>
      </c>
      <c r="J14" s="25">
        <v>659752</v>
      </c>
      <c r="K14" s="25">
        <v>679456</v>
      </c>
    </row>
    <row r="15" spans="1:11" ht="15.75">
      <c r="H15" s="13"/>
      <c r="I15" s="13"/>
      <c r="J15" s="13"/>
      <c r="K15" s="13"/>
    </row>
    <row r="16" spans="1:11" ht="15.75">
      <c r="H16" s="13"/>
      <c r="I16" s="13"/>
      <c r="J16" s="13"/>
      <c r="K16" s="13"/>
    </row>
    <row r="17" spans="1:11" ht="15.75">
      <c r="H17" s="13"/>
      <c r="I17" s="13"/>
      <c r="J17" s="13"/>
      <c r="K17" s="13"/>
    </row>
    <row r="18" spans="1:11" ht="16.5" thickBot="1">
      <c r="C18" s="31" t="s">
        <v>7</v>
      </c>
      <c r="D18" s="31"/>
      <c r="E18" s="31"/>
      <c r="F18" s="31"/>
      <c r="H18" s="31" t="s">
        <v>8</v>
      </c>
      <c r="I18" s="31"/>
      <c r="J18" s="31"/>
      <c r="K18" s="31"/>
    </row>
    <row r="19" spans="1:11" ht="15.75">
      <c r="C19" s="75" t="s">
        <v>145</v>
      </c>
      <c r="D19" s="26" t="s">
        <v>146</v>
      </c>
      <c r="E19" s="26" t="s">
        <v>147</v>
      </c>
      <c r="F19" s="75" t="s">
        <v>148</v>
      </c>
      <c r="H19" s="75" t="s">
        <v>145</v>
      </c>
      <c r="I19" s="26" t="s">
        <v>146</v>
      </c>
      <c r="J19" s="26" t="s">
        <v>147</v>
      </c>
      <c r="K19" s="75" t="s">
        <v>148</v>
      </c>
    </row>
    <row r="20" spans="1:11" ht="15.75">
      <c r="C20" s="13" t="s">
        <v>149</v>
      </c>
      <c r="D20" s="13" t="s">
        <v>149</v>
      </c>
      <c r="E20" s="13" t="s">
        <v>149</v>
      </c>
      <c r="F20" s="13" t="s">
        <v>149</v>
      </c>
      <c r="H20" s="13" t="s">
        <v>149</v>
      </c>
      <c r="I20" s="13" t="s">
        <v>149</v>
      </c>
      <c r="J20" s="13" t="s">
        <v>149</v>
      </c>
      <c r="K20" s="13" t="s">
        <v>149</v>
      </c>
    </row>
    <row r="21" spans="1:11" ht="15.75">
      <c r="A21" s="33"/>
      <c r="C21" s="34"/>
      <c r="D21" s="34"/>
      <c r="E21" s="34"/>
      <c r="F21" s="26"/>
      <c r="H21" s="13"/>
      <c r="I21" s="13"/>
      <c r="J21" s="13"/>
      <c r="K21" s="13"/>
    </row>
    <row r="22" spans="1:11">
      <c r="A22" s="11" t="s">
        <v>249</v>
      </c>
      <c r="B22" s="35"/>
      <c r="C22" s="1">
        <v>308387</v>
      </c>
      <c r="D22" s="105">
        <v>313590</v>
      </c>
      <c r="E22" s="1">
        <v>319713</v>
      </c>
      <c r="F22" s="1">
        <v>332310</v>
      </c>
      <c r="H22" s="1">
        <v>353867</v>
      </c>
      <c r="I22" s="1">
        <v>358364</v>
      </c>
      <c r="J22" s="1">
        <v>356218</v>
      </c>
      <c r="K22" s="1">
        <v>364989</v>
      </c>
    </row>
    <row r="23" spans="1:11" ht="4.5" customHeight="1">
      <c r="C23" s="1"/>
      <c r="D23" s="1"/>
      <c r="E23" s="1"/>
      <c r="F23" s="1"/>
      <c r="H23" s="13"/>
      <c r="I23" s="13"/>
      <c r="J23" s="13"/>
      <c r="K23" s="13"/>
    </row>
    <row r="24" spans="1:11">
      <c r="A24" s="14" t="s">
        <v>250</v>
      </c>
      <c r="C24" s="36">
        <v>2.0640000000000001</v>
      </c>
      <c r="D24" s="36">
        <v>2.0670000000000002</v>
      </c>
      <c r="E24" s="36">
        <v>2.0019999999999998</v>
      </c>
      <c r="F24" s="36">
        <v>1.024</v>
      </c>
      <c r="H24" s="36">
        <v>1.149</v>
      </c>
      <c r="I24" s="36">
        <v>1.2190000000000001</v>
      </c>
      <c r="J24" s="36">
        <v>1.536</v>
      </c>
      <c r="K24" s="36">
        <v>1.847</v>
      </c>
    </row>
    <row r="25" spans="1:11" ht="4.5" customHeight="1">
      <c r="C25" s="1"/>
      <c r="D25" s="1"/>
      <c r="E25" s="1"/>
      <c r="F25" s="1"/>
    </row>
    <row r="26" spans="1:11">
      <c r="A26" s="14" t="s">
        <v>251</v>
      </c>
      <c r="C26" s="25">
        <v>636416</v>
      </c>
      <c r="D26" s="119">
        <v>648068</v>
      </c>
      <c r="E26" s="25">
        <v>640101</v>
      </c>
      <c r="F26" s="25">
        <v>340369</v>
      </c>
      <c r="H26" s="25">
        <v>406752</v>
      </c>
      <c r="I26" s="25">
        <v>436808</v>
      </c>
      <c r="J26" s="25">
        <v>547001</v>
      </c>
      <c r="K26" s="25">
        <v>674232</v>
      </c>
    </row>
    <row r="27" spans="1:11" ht="15.75">
      <c r="H27" s="13"/>
      <c r="I27" s="13"/>
      <c r="J27" s="13"/>
      <c r="K27" s="13"/>
    </row>
    <row r="28" spans="1:11" ht="15.75">
      <c r="H28" s="13"/>
      <c r="I28" s="13"/>
      <c r="J28" s="13"/>
      <c r="K28" s="13"/>
    </row>
    <row r="29" spans="1:11" ht="15.75">
      <c r="H29" s="13"/>
      <c r="I29" s="13"/>
      <c r="J29" s="13"/>
      <c r="K29" s="13"/>
    </row>
    <row r="30" spans="1:11" ht="16.5" thickBot="1">
      <c r="C30" s="31" t="s">
        <v>56</v>
      </c>
      <c r="D30" s="31"/>
      <c r="E30" s="31"/>
      <c r="F30" s="31"/>
      <c r="H30" s="13"/>
      <c r="I30" s="13"/>
      <c r="J30" s="13"/>
      <c r="K30" s="13"/>
    </row>
    <row r="31" spans="1:11" ht="15.75">
      <c r="C31" s="75" t="s">
        <v>145</v>
      </c>
      <c r="D31" s="26" t="s">
        <v>146</v>
      </c>
      <c r="E31" s="26" t="s">
        <v>147</v>
      </c>
      <c r="F31" s="75" t="s">
        <v>148</v>
      </c>
      <c r="H31" s="13"/>
      <c r="I31" s="13"/>
      <c r="J31" s="13"/>
      <c r="K31" s="13"/>
    </row>
    <row r="32" spans="1:11" ht="15.75">
      <c r="C32" s="13" t="s">
        <v>149</v>
      </c>
      <c r="D32" s="13" t="s">
        <v>149</v>
      </c>
      <c r="E32" s="13" t="s">
        <v>149</v>
      </c>
      <c r="F32" s="13" t="s">
        <v>149</v>
      </c>
      <c r="H32" s="13"/>
      <c r="I32" s="13"/>
      <c r="J32" s="13"/>
      <c r="K32" s="13"/>
    </row>
    <row r="33" spans="1:11" ht="15.75">
      <c r="A33" s="33"/>
      <c r="C33" s="34"/>
      <c r="D33" s="34"/>
      <c r="E33" s="34"/>
      <c r="F33" s="26"/>
      <c r="H33" s="13"/>
      <c r="I33" s="13"/>
      <c r="J33" s="13"/>
      <c r="K33" s="13"/>
    </row>
    <row r="34" spans="1:11">
      <c r="A34" s="11" t="s">
        <v>249</v>
      </c>
      <c r="B34" s="35"/>
      <c r="C34" s="1">
        <v>364016</v>
      </c>
      <c r="D34" s="105">
        <v>373825</v>
      </c>
      <c r="E34" s="105">
        <v>370556</v>
      </c>
      <c r="F34" s="435">
        <v>370669</v>
      </c>
      <c r="H34" s="1"/>
      <c r="I34" s="1"/>
      <c r="J34" s="1"/>
      <c r="K34" s="1"/>
    </row>
    <row r="35" spans="1:11" ht="4.5" customHeight="1">
      <c r="C35" s="1"/>
      <c r="D35" s="1"/>
      <c r="E35" s="1"/>
      <c r="F35" s="1"/>
      <c r="H35" s="13"/>
      <c r="I35" s="13"/>
      <c r="J35" s="13"/>
      <c r="K35" s="13"/>
    </row>
    <row r="36" spans="1:11">
      <c r="A36" s="14" t="s">
        <v>250</v>
      </c>
      <c r="C36" s="36">
        <v>2.04</v>
      </c>
      <c r="D36" s="36">
        <v>2.3039999999999998</v>
      </c>
      <c r="E36" s="36">
        <v>2.4500000000000002</v>
      </c>
      <c r="F36" s="36">
        <v>3.657</v>
      </c>
      <c r="H36" s="36"/>
      <c r="I36" s="36"/>
      <c r="J36" s="36"/>
      <c r="K36" s="36"/>
    </row>
    <row r="37" spans="1:11" ht="4.5" customHeight="1">
      <c r="C37" s="1"/>
      <c r="D37" s="1"/>
      <c r="E37" s="1"/>
      <c r="F37" s="1"/>
    </row>
    <row r="38" spans="1:11">
      <c r="A38" s="14" t="s">
        <v>251</v>
      </c>
      <c r="C38" s="25">
        <v>742583</v>
      </c>
      <c r="D38" s="119">
        <v>861319</v>
      </c>
      <c r="E38" s="119">
        <v>907785</v>
      </c>
      <c r="F38" s="436">
        <v>1355544</v>
      </c>
      <c r="H38" s="25"/>
      <c r="I38" s="25"/>
      <c r="J38" s="25"/>
      <c r="K38" s="25"/>
    </row>
    <row r="40" spans="1:11">
      <c r="A40" s="312" t="s">
        <v>160</v>
      </c>
      <c r="B40" s="22"/>
    </row>
  </sheetData>
  <mergeCells count="1">
    <mergeCell ref="H6:K6"/>
  </mergeCells>
  <printOptions horizontalCentered="1"/>
  <pageMargins left="0.75" right="0.75" top="0.5" bottom="0.5" header="0.5" footer="0.25"/>
  <pageSetup scale="66" firstPageNumber="2" orientation="portrait" r:id="rId1"/>
  <headerFooter scaleWithDoc="0" alignWithMargins="0">
    <oddFooter>&amp;L&amp;"Arial,Regular"&amp;10 19 / Q4 FY22 Stat Book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9"/>
  <sheetViews>
    <sheetView view="pageBreakPreview" zoomScale="80" zoomScaleNormal="130" zoomScaleSheetLayoutView="80" workbookViewId="0"/>
  </sheetViews>
  <sheetFormatPr defaultColWidth="10.625" defaultRowHeight="18.75"/>
  <cols>
    <col min="1" max="1" width="3.25" style="7" customWidth="1"/>
    <col min="2" max="2" width="25" style="84" customWidth="1"/>
    <col min="3" max="3" width="23.25" style="84" customWidth="1"/>
    <col min="4" max="4" width="2.125" style="198" customWidth="1"/>
    <col min="5" max="7" width="9.75" style="84" customWidth="1"/>
    <col min="8" max="8" width="9.875" style="84" customWidth="1"/>
    <col min="9" max="9" width="9.875" style="372" customWidth="1"/>
    <col min="10" max="10" width="1" style="84" customWidth="1"/>
    <col min="11" max="16" width="7.625" style="7" customWidth="1"/>
    <col min="17" max="17" width="10.625" style="7"/>
    <col min="18" max="18" width="19.75" style="7" bestFit="1" customWidth="1"/>
    <col min="19" max="19" width="18.25" style="7" bestFit="1" customWidth="1"/>
    <col min="20" max="16384" width="10.625" style="7"/>
  </cols>
  <sheetData>
    <row r="1" spans="2:26" s="225" customFormat="1" ht="24.75" customHeight="1">
      <c r="B1" s="454" t="s">
        <v>247</v>
      </c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2:26" s="225" customFormat="1" ht="24.75" customHeight="1">
      <c r="B2" s="454" t="s">
        <v>252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2:26" s="376" customFormat="1" ht="24.75" customHeight="1">
      <c r="B3" s="454" t="s">
        <v>343</v>
      </c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2:26" s="58" customFormat="1" ht="19.5">
      <c r="B4" s="343"/>
      <c r="C4" s="343"/>
      <c r="E4" s="343"/>
      <c r="F4" s="343"/>
      <c r="G4" s="343"/>
      <c r="H4" s="343"/>
      <c r="I4" s="365"/>
      <c r="J4" s="343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2:26" ht="19.5">
      <c r="B5" s="57"/>
      <c r="C5" s="57"/>
      <c r="D5" s="122"/>
      <c r="E5" s="58"/>
      <c r="F5" s="58"/>
      <c r="G5" s="58"/>
      <c r="H5" s="58"/>
      <c r="I5" s="366"/>
      <c r="J5" s="58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2:26" ht="19.5">
      <c r="B6" s="57"/>
      <c r="C6" s="57"/>
      <c r="D6" s="7"/>
      <c r="E6" s="462"/>
      <c r="F6" s="462"/>
      <c r="G6" s="462"/>
      <c r="H6" s="462"/>
      <c r="I6" s="462"/>
      <c r="J6" s="462"/>
      <c r="K6" s="462"/>
      <c r="L6" s="81"/>
      <c r="M6" s="81"/>
      <c r="N6" s="81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spans="2:26" ht="19.5">
      <c r="C7" s="343"/>
      <c r="E7" s="58"/>
      <c r="F7" s="58"/>
      <c r="G7" s="58"/>
      <c r="H7" s="58"/>
      <c r="I7" s="366"/>
      <c r="J7" s="58"/>
      <c r="K7" s="263"/>
      <c r="L7" s="263"/>
      <c r="M7" s="263"/>
      <c r="N7" s="263"/>
      <c r="O7" s="263"/>
      <c r="P7" s="263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2:26" ht="41.25" customHeight="1" thickBot="1">
      <c r="B8" s="343"/>
      <c r="C8" s="344" t="s">
        <v>253</v>
      </c>
      <c r="E8" s="461" t="s">
        <v>254</v>
      </c>
      <c r="F8" s="461"/>
      <c r="G8" s="461"/>
      <c r="H8" s="461"/>
      <c r="I8" s="461"/>
      <c r="J8" s="198"/>
      <c r="K8" s="461" t="s">
        <v>255</v>
      </c>
      <c r="L8" s="461"/>
      <c r="M8" s="461"/>
      <c r="N8" s="461"/>
      <c r="O8" s="461"/>
      <c r="P8" s="461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2:26" s="53" customFormat="1" ht="19.5">
      <c r="B9" s="133"/>
      <c r="C9" s="345" t="s">
        <v>256</v>
      </c>
      <c r="E9" s="52">
        <v>2018</v>
      </c>
      <c r="F9" s="52">
        <v>2019</v>
      </c>
      <c r="G9" s="52">
        <v>2020</v>
      </c>
      <c r="H9" s="52">
        <v>2021</v>
      </c>
      <c r="I9" s="52">
        <v>2022</v>
      </c>
      <c r="J9" s="78"/>
      <c r="K9" s="78">
        <v>2023</v>
      </c>
      <c r="L9" s="78">
        <v>2024</v>
      </c>
      <c r="M9" s="78">
        <v>2025</v>
      </c>
      <c r="N9" s="78">
        <v>2026</v>
      </c>
      <c r="O9" s="78">
        <v>2027</v>
      </c>
      <c r="P9" s="78">
        <v>2028</v>
      </c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2:26" s="53" customFormat="1" ht="19.5">
      <c r="B10" s="133" t="s">
        <v>257</v>
      </c>
      <c r="C10" s="46"/>
      <c r="E10" s="52"/>
      <c r="F10" s="52"/>
      <c r="G10" s="52"/>
      <c r="H10" s="367"/>
      <c r="I10" s="367"/>
      <c r="J10" s="52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2:26" ht="5.0999999999999996" customHeight="1">
      <c r="B11" s="49"/>
      <c r="C11" s="217"/>
      <c r="D11" s="211"/>
      <c r="E11" s="212"/>
      <c r="F11" s="212"/>
      <c r="G11" s="212"/>
      <c r="H11" s="368"/>
      <c r="I11" s="368"/>
      <c r="J11" s="212"/>
      <c r="L11" s="8"/>
      <c r="M11" s="8"/>
      <c r="N11" s="8"/>
      <c r="O11" s="8"/>
      <c r="P11" s="8"/>
      <c r="Z11" s="53"/>
    </row>
    <row r="12" spans="2:26" ht="19.5">
      <c r="B12" s="84" t="s">
        <v>258</v>
      </c>
      <c r="C12" s="217">
        <v>63000</v>
      </c>
      <c r="D12" s="211"/>
      <c r="E12" s="8">
        <v>119</v>
      </c>
      <c r="F12" s="8">
        <v>119</v>
      </c>
      <c r="G12" s="8">
        <v>119</v>
      </c>
      <c r="H12" s="368">
        <v>119</v>
      </c>
      <c r="I12" s="8">
        <v>119</v>
      </c>
      <c r="J12" s="8"/>
      <c r="K12" s="389">
        <v>0</v>
      </c>
      <c r="L12" s="389">
        <v>0</v>
      </c>
      <c r="M12" s="389">
        <v>0</v>
      </c>
      <c r="N12" s="389">
        <v>0</v>
      </c>
      <c r="O12" s="389">
        <v>0</v>
      </c>
      <c r="P12" s="389">
        <v>0</v>
      </c>
      <c r="Z12" s="53"/>
    </row>
    <row r="13" spans="2:26" ht="5.0999999999999996" customHeight="1">
      <c r="B13" s="49"/>
      <c r="C13" s="217"/>
      <c r="D13" s="211"/>
      <c r="E13" s="212"/>
      <c r="F13" s="212"/>
      <c r="G13" s="212"/>
      <c r="H13" s="368"/>
      <c r="I13" s="8"/>
      <c r="J13" s="8"/>
      <c r="K13" s="8"/>
      <c r="L13" s="8"/>
      <c r="M13" s="8"/>
      <c r="N13" s="8"/>
      <c r="O13" s="8"/>
      <c r="P13" s="8"/>
      <c r="Z13" s="53"/>
    </row>
    <row r="14" spans="2:26" ht="20.25" customHeight="1">
      <c r="B14" s="84" t="s">
        <v>259</v>
      </c>
      <c r="C14" s="217">
        <v>127100</v>
      </c>
      <c r="D14" s="211"/>
      <c r="E14" s="8">
        <v>57</v>
      </c>
      <c r="F14" s="8">
        <v>73</v>
      </c>
      <c r="G14" s="8">
        <v>86</v>
      </c>
      <c r="H14" s="368">
        <v>102</v>
      </c>
      <c r="I14" s="8">
        <v>114</v>
      </c>
      <c r="J14" s="8"/>
      <c r="K14" s="389">
        <v>14</v>
      </c>
      <c r="L14" s="389">
        <v>14</v>
      </c>
      <c r="M14" s="389">
        <v>10</v>
      </c>
      <c r="N14" s="389">
        <v>0</v>
      </c>
      <c r="O14" s="389">
        <v>0</v>
      </c>
      <c r="P14" s="389">
        <v>0</v>
      </c>
    </row>
    <row r="15" spans="2:26" ht="5.0999999999999996" customHeight="1">
      <c r="C15" s="217"/>
      <c r="D15" s="211"/>
      <c r="E15" s="212"/>
      <c r="F15" s="212"/>
      <c r="G15" s="212"/>
      <c r="H15" s="368"/>
      <c r="I15" s="8"/>
      <c r="J15" s="8"/>
      <c r="K15" s="389"/>
      <c r="L15" s="389"/>
      <c r="M15" s="389"/>
      <c r="N15" s="389"/>
      <c r="O15" s="389"/>
      <c r="P15" s="389"/>
      <c r="R15" s="53"/>
      <c r="S15" s="53"/>
      <c r="T15" s="53"/>
      <c r="U15" s="53"/>
      <c r="V15" s="53"/>
      <c r="W15" s="53"/>
      <c r="X15" s="53"/>
      <c r="Y15" s="53"/>
    </row>
    <row r="16" spans="2:26" ht="19.5">
      <c r="B16" s="84" t="s">
        <v>260</v>
      </c>
      <c r="C16" s="217">
        <v>137500</v>
      </c>
      <c r="D16" s="211"/>
      <c r="E16" s="8">
        <v>25</v>
      </c>
      <c r="F16" s="8">
        <v>20</v>
      </c>
      <c r="G16" s="8">
        <v>12</v>
      </c>
      <c r="H16" s="389">
        <v>0</v>
      </c>
      <c r="I16" s="389">
        <v>0</v>
      </c>
      <c r="J16" s="8"/>
      <c r="K16" s="389">
        <v>0</v>
      </c>
      <c r="L16" s="389">
        <v>0</v>
      </c>
      <c r="M16" s="389">
        <v>0</v>
      </c>
      <c r="N16" s="389">
        <v>0</v>
      </c>
      <c r="O16" s="389">
        <v>0</v>
      </c>
      <c r="P16" s="389">
        <v>0</v>
      </c>
      <c r="Q16" s="85"/>
      <c r="R16" s="53"/>
      <c r="S16" s="53"/>
      <c r="T16" s="53"/>
      <c r="U16" s="53"/>
      <c r="V16" s="53"/>
      <c r="W16" s="53"/>
      <c r="X16" s="53"/>
      <c r="Y16" s="53"/>
    </row>
    <row r="17" spans="2:19" ht="5.0999999999999996" customHeight="1">
      <c r="B17" s="49"/>
      <c r="C17" s="217"/>
      <c r="D17" s="211"/>
      <c r="E17" s="8"/>
      <c r="F17" s="8"/>
      <c r="G17" s="212"/>
      <c r="H17" s="368"/>
      <c r="I17" s="8"/>
      <c r="J17" s="8"/>
      <c r="K17" s="389"/>
      <c r="L17" s="389"/>
      <c r="M17" s="389"/>
      <c r="N17" s="389"/>
      <c r="O17" s="389"/>
      <c r="P17" s="389"/>
      <c r="Q17" s="85"/>
    </row>
    <row r="18" spans="2:19">
      <c r="B18" s="84" t="s">
        <v>261</v>
      </c>
      <c r="C18" s="217">
        <v>175900</v>
      </c>
      <c r="D18" s="211"/>
      <c r="E18" s="8">
        <v>13</v>
      </c>
      <c r="F18" s="8">
        <v>13</v>
      </c>
      <c r="G18" s="8">
        <v>13</v>
      </c>
      <c r="H18" s="368">
        <v>13</v>
      </c>
      <c r="I18" s="8">
        <v>9</v>
      </c>
      <c r="J18" s="8"/>
      <c r="K18" s="389">
        <v>-9</v>
      </c>
      <c r="L18" s="389">
        <v>0</v>
      </c>
      <c r="M18" s="389">
        <v>0</v>
      </c>
      <c r="N18" s="389">
        <v>0</v>
      </c>
      <c r="O18" s="389">
        <v>0</v>
      </c>
      <c r="P18" s="389">
        <v>0</v>
      </c>
    </row>
    <row r="19" spans="2:19" ht="5.0999999999999996" customHeight="1">
      <c r="B19" s="49"/>
      <c r="C19" s="217"/>
      <c r="D19" s="211"/>
      <c r="E19" s="212"/>
      <c r="F19" s="212"/>
      <c r="G19" s="212"/>
      <c r="H19" s="368"/>
      <c r="I19" s="8"/>
      <c r="J19" s="8"/>
      <c r="K19" s="389"/>
      <c r="L19" s="389"/>
      <c r="M19" s="389"/>
      <c r="N19" s="389"/>
      <c r="O19" s="389"/>
      <c r="P19" s="389"/>
      <c r="Q19" s="261"/>
    </row>
    <row r="20" spans="2:19" ht="20.25" customHeight="1">
      <c r="B20" s="84" t="s">
        <v>262</v>
      </c>
      <c r="C20" s="217">
        <v>192600</v>
      </c>
      <c r="D20" s="211"/>
      <c r="E20" s="8">
        <v>57</v>
      </c>
      <c r="F20" s="8">
        <v>57</v>
      </c>
      <c r="G20" s="8">
        <v>57</v>
      </c>
      <c r="H20" s="368">
        <v>57</v>
      </c>
      <c r="I20" s="8">
        <v>57</v>
      </c>
      <c r="J20" s="8"/>
      <c r="K20" s="389">
        <v>0</v>
      </c>
      <c r="L20" s="389">
        <v>0</v>
      </c>
      <c r="M20" s="389">
        <v>0</v>
      </c>
      <c r="N20" s="389">
        <v>0</v>
      </c>
      <c r="O20" s="389">
        <v>0</v>
      </c>
      <c r="P20" s="389">
        <v>0</v>
      </c>
      <c r="Q20" s="261"/>
    </row>
    <row r="21" spans="2:19" ht="5.0999999999999996" customHeight="1">
      <c r="B21" s="49"/>
      <c r="C21" s="217"/>
      <c r="D21" s="211"/>
      <c r="E21" s="8"/>
      <c r="F21" s="8"/>
      <c r="G21" s="212"/>
      <c r="H21" s="368"/>
      <c r="I21" s="8"/>
      <c r="J21" s="8"/>
      <c r="K21" s="389"/>
      <c r="L21" s="389"/>
      <c r="M21" s="389"/>
      <c r="N21" s="389"/>
      <c r="O21" s="389"/>
      <c r="P21" s="389"/>
    </row>
    <row r="22" spans="2:19" ht="21.75">
      <c r="B22" s="85" t="s">
        <v>263</v>
      </c>
      <c r="C22" s="217">
        <v>233300</v>
      </c>
      <c r="D22" s="211"/>
      <c r="E22" s="8">
        <v>34</v>
      </c>
      <c r="F22" s="8">
        <v>38</v>
      </c>
      <c r="G22" s="8">
        <v>43</v>
      </c>
      <c r="H22" s="368">
        <v>47</v>
      </c>
      <c r="I22" s="8">
        <v>51</v>
      </c>
      <c r="J22" s="8"/>
      <c r="K22" s="389">
        <v>2</v>
      </c>
      <c r="L22" s="389">
        <v>4</v>
      </c>
      <c r="M22" s="389">
        <v>2</v>
      </c>
      <c r="N22" s="389">
        <v>0</v>
      </c>
      <c r="O22" s="389">
        <v>0</v>
      </c>
      <c r="P22" s="389">
        <v>0</v>
      </c>
    </row>
    <row r="23" spans="2:19" ht="5.0999999999999996" customHeight="1">
      <c r="B23" s="49"/>
      <c r="C23" s="217"/>
      <c r="D23" s="211"/>
      <c r="E23" s="212"/>
      <c r="F23" s="212"/>
      <c r="G23" s="212"/>
      <c r="H23" s="368"/>
      <c r="I23" s="8"/>
      <c r="J23" s="8"/>
      <c r="K23" s="389"/>
      <c r="L23" s="389"/>
      <c r="M23" s="389"/>
      <c r="N23" s="389"/>
      <c r="O23" s="389"/>
      <c r="P23" s="389"/>
    </row>
    <row r="24" spans="2:19">
      <c r="B24" s="84" t="s">
        <v>264</v>
      </c>
      <c r="C24" s="217">
        <v>261400</v>
      </c>
      <c r="D24" s="211"/>
      <c r="E24" s="389">
        <v>2</v>
      </c>
      <c r="F24" s="389">
        <v>0</v>
      </c>
      <c r="G24" s="389">
        <v>0</v>
      </c>
      <c r="H24" s="389">
        <v>0</v>
      </c>
      <c r="I24" s="389">
        <v>0</v>
      </c>
      <c r="J24" s="8"/>
      <c r="K24" s="389">
        <v>0</v>
      </c>
      <c r="L24" s="389">
        <v>0</v>
      </c>
      <c r="M24" s="389">
        <v>0</v>
      </c>
      <c r="N24" s="389">
        <v>0</v>
      </c>
      <c r="O24" s="389">
        <v>0</v>
      </c>
      <c r="P24" s="389">
        <v>0</v>
      </c>
    </row>
    <row r="25" spans="2:19" ht="5.0999999999999996" customHeight="1">
      <c r="B25" s="49"/>
      <c r="C25" s="217"/>
      <c r="D25" s="211"/>
      <c r="E25" s="212"/>
      <c r="F25" s="212"/>
      <c r="G25" s="212"/>
      <c r="H25" s="368"/>
      <c r="I25" s="8"/>
      <c r="J25" s="8"/>
      <c r="K25" s="389"/>
      <c r="L25" s="389"/>
      <c r="M25" s="389"/>
      <c r="N25" s="389"/>
      <c r="O25" s="389"/>
      <c r="P25" s="389"/>
    </row>
    <row r="26" spans="2:19">
      <c r="B26" s="84" t="s">
        <v>265</v>
      </c>
      <c r="C26" s="217">
        <v>106600</v>
      </c>
      <c r="D26" s="211"/>
      <c r="E26" s="8">
        <v>68</v>
      </c>
      <c r="F26" s="8">
        <v>68</v>
      </c>
      <c r="G26" s="8">
        <v>68</v>
      </c>
      <c r="H26" s="368">
        <v>68</v>
      </c>
      <c r="I26" s="8">
        <v>67</v>
      </c>
      <c r="J26" s="8"/>
      <c r="K26" s="389">
        <v>0</v>
      </c>
      <c r="L26" s="389">
        <v>0</v>
      </c>
      <c r="M26" s="389">
        <v>0</v>
      </c>
      <c r="N26" s="389">
        <v>0</v>
      </c>
      <c r="O26" s="389">
        <v>0</v>
      </c>
      <c r="P26" s="389">
        <v>0</v>
      </c>
      <c r="R26" s="262"/>
      <c r="S26" s="262"/>
    </row>
    <row r="27" spans="2:19" ht="5.0999999999999996" customHeight="1">
      <c r="B27" s="49"/>
      <c r="C27" s="217"/>
      <c r="D27" s="211"/>
      <c r="E27" s="212"/>
      <c r="F27" s="212"/>
      <c r="G27" s="212"/>
      <c r="H27" s="368"/>
      <c r="I27" s="8"/>
      <c r="J27" s="8"/>
      <c r="K27" s="8"/>
      <c r="L27" s="8"/>
      <c r="M27" s="8"/>
      <c r="N27" s="8"/>
      <c r="O27" s="8"/>
      <c r="P27" s="8"/>
    </row>
    <row r="28" spans="2:19">
      <c r="B28" s="85" t="s">
        <v>266</v>
      </c>
      <c r="C28" s="217">
        <v>83170</v>
      </c>
      <c r="D28" s="211"/>
      <c r="E28" s="209">
        <v>10</v>
      </c>
      <c r="F28" s="209">
        <v>10</v>
      </c>
      <c r="G28" s="388">
        <v>0</v>
      </c>
      <c r="H28" s="388">
        <v>0</v>
      </c>
      <c r="I28" s="388">
        <v>0</v>
      </c>
      <c r="J28" s="8"/>
      <c r="K28" s="388">
        <v>0</v>
      </c>
      <c r="L28" s="388">
        <v>0</v>
      </c>
      <c r="M28" s="388">
        <v>0</v>
      </c>
      <c r="N28" s="388">
        <v>0</v>
      </c>
      <c r="O28" s="388">
        <v>0</v>
      </c>
      <c r="P28" s="388">
        <v>0</v>
      </c>
    </row>
    <row r="29" spans="2:19" ht="5.0999999999999996" customHeight="1">
      <c r="B29" s="85"/>
      <c r="C29" s="47"/>
      <c r="E29" s="6"/>
      <c r="F29" s="6"/>
      <c r="G29" s="8"/>
      <c r="H29" s="368"/>
      <c r="I29" s="8"/>
      <c r="J29" s="8"/>
      <c r="K29" s="8"/>
      <c r="L29" s="8"/>
      <c r="M29" s="8"/>
      <c r="N29" s="8"/>
      <c r="O29" s="8"/>
      <c r="P29" s="8"/>
    </row>
    <row r="30" spans="2:19" ht="19.149999999999999" customHeight="1">
      <c r="B30" s="132" t="s">
        <v>267</v>
      </c>
      <c r="C30" s="47"/>
      <c r="E30" s="213">
        <f>SUM(E12:E28)</f>
        <v>385</v>
      </c>
      <c r="F30" s="213">
        <f>SUM(F12:F28)</f>
        <v>398</v>
      </c>
      <c r="G30" s="213">
        <f>SUM(G12:G28)</f>
        <v>398</v>
      </c>
      <c r="H30" s="390">
        <f>SUM(H12:H28)</f>
        <v>406</v>
      </c>
      <c r="I30" s="213">
        <f>SUM(I12:I28)</f>
        <v>417</v>
      </c>
      <c r="J30" s="213"/>
      <c r="K30" s="213">
        <f t="shared" ref="K30:P30" si="0">SUM(K12:K28)</f>
        <v>7</v>
      </c>
      <c r="L30" s="213">
        <f t="shared" si="0"/>
        <v>18</v>
      </c>
      <c r="M30" s="213">
        <f t="shared" si="0"/>
        <v>12</v>
      </c>
      <c r="N30" s="446">
        <f t="shared" si="0"/>
        <v>0</v>
      </c>
      <c r="O30" s="446">
        <f t="shared" si="0"/>
        <v>0</v>
      </c>
      <c r="P30" s="446">
        <f t="shared" si="0"/>
        <v>0</v>
      </c>
    </row>
    <row r="31" spans="2:19" ht="5.0999999999999996" customHeight="1">
      <c r="B31" s="85"/>
      <c r="C31" s="47"/>
      <c r="E31" s="6"/>
      <c r="F31" s="6"/>
      <c r="G31" s="8"/>
      <c r="H31" s="368"/>
      <c r="I31" s="8"/>
      <c r="J31" s="8"/>
      <c r="K31" s="8"/>
      <c r="L31" s="8"/>
      <c r="M31" s="8"/>
      <c r="N31" s="8"/>
      <c r="O31" s="8"/>
      <c r="P31" s="8"/>
    </row>
    <row r="32" spans="2:19" ht="19.149999999999999" customHeight="1">
      <c r="B32" s="85"/>
      <c r="C32" s="47"/>
      <c r="E32" s="6"/>
      <c r="F32" s="6"/>
      <c r="G32" s="8"/>
      <c r="H32" s="368"/>
      <c r="I32" s="8"/>
      <c r="J32" s="8"/>
      <c r="K32" s="8"/>
      <c r="L32" s="8"/>
      <c r="M32" s="8"/>
      <c r="N32" s="8"/>
      <c r="O32" s="8"/>
      <c r="P32" s="8"/>
    </row>
    <row r="33" spans="2:18" ht="19.149999999999999" customHeight="1">
      <c r="B33" s="133" t="s">
        <v>268</v>
      </c>
      <c r="C33" s="47"/>
      <c r="E33" s="6"/>
      <c r="F33" s="6"/>
      <c r="G33" s="8"/>
      <c r="H33" s="368"/>
      <c r="I33" s="8"/>
      <c r="J33" s="8"/>
      <c r="K33" s="8"/>
      <c r="L33" s="8"/>
      <c r="M33" s="8"/>
      <c r="N33" s="8"/>
      <c r="O33" s="8"/>
      <c r="P33" s="8"/>
    </row>
    <row r="34" spans="2:18" ht="5.0999999999999996" customHeight="1">
      <c r="B34" s="85"/>
      <c r="C34" s="47"/>
      <c r="E34" s="6"/>
      <c r="F34" s="6"/>
      <c r="G34" s="8"/>
      <c r="H34" s="368"/>
      <c r="I34" s="8"/>
      <c r="J34" s="8"/>
      <c r="K34" s="8"/>
      <c r="L34" s="8"/>
      <c r="M34" s="8"/>
      <c r="N34" s="8"/>
      <c r="O34" s="8"/>
      <c r="P34" s="8"/>
    </row>
    <row r="35" spans="2:18">
      <c r="B35" s="85" t="s">
        <v>269</v>
      </c>
      <c r="C35" s="217">
        <v>2830</v>
      </c>
      <c r="D35" s="211"/>
      <c r="E35" s="8">
        <v>239</v>
      </c>
      <c r="F35" s="8">
        <v>237</v>
      </c>
      <c r="G35" s="8">
        <v>235</v>
      </c>
      <c r="H35" s="368">
        <v>235</v>
      </c>
      <c r="I35" s="8">
        <v>235</v>
      </c>
      <c r="J35" s="8"/>
      <c r="K35" s="389">
        <v>0</v>
      </c>
      <c r="L35" s="389">
        <v>0</v>
      </c>
      <c r="M35" s="389">
        <v>0</v>
      </c>
      <c r="N35" s="389">
        <v>0</v>
      </c>
      <c r="O35" s="389">
        <v>0</v>
      </c>
      <c r="P35" s="389">
        <v>0</v>
      </c>
    </row>
    <row r="36" spans="2:18" ht="5.0999999999999996" customHeight="1">
      <c r="B36" s="85"/>
      <c r="C36" s="217"/>
      <c r="D36" s="211"/>
      <c r="E36" s="8"/>
      <c r="F36" s="8"/>
      <c r="G36" s="8"/>
      <c r="H36" s="368"/>
      <c r="I36" s="8"/>
      <c r="J36" s="8"/>
      <c r="K36" s="8"/>
      <c r="L36" s="8"/>
      <c r="M36" s="8"/>
      <c r="N36" s="8"/>
      <c r="O36" s="8"/>
      <c r="P36" s="8"/>
    </row>
    <row r="37" spans="2:18" ht="21.75">
      <c r="B37" s="85" t="s">
        <v>270</v>
      </c>
      <c r="C37" s="217">
        <v>6000</v>
      </c>
      <c r="D37" s="211"/>
      <c r="E37" s="389">
        <v>0</v>
      </c>
      <c r="F37" s="389">
        <v>0</v>
      </c>
      <c r="G37" s="389">
        <v>0</v>
      </c>
      <c r="H37" s="389">
        <v>0</v>
      </c>
      <c r="I37" s="389">
        <v>1</v>
      </c>
      <c r="J37" s="8"/>
      <c r="K37" s="389">
        <v>11</v>
      </c>
      <c r="L37" s="389">
        <v>12</v>
      </c>
      <c r="M37" s="389">
        <v>12</v>
      </c>
      <c r="N37" s="389">
        <v>14</v>
      </c>
      <c r="O37" s="389">
        <v>0</v>
      </c>
      <c r="P37" s="389">
        <v>0</v>
      </c>
    </row>
    <row r="38" spans="2:18" ht="5.0999999999999996" customHeight="1">
      <c r="B38" s="49"/>
      <c r="C38" s="217"/>
      <c r="D38" s="211"/>
      <c r="E38" s="8"/>
      <c r="F38" s="8"/>
      <c r="G38" s="8"/>
      <c r="H38" s="368"/>
      <c r="I38" s="8"/>
      <c r="J38" s="8"/>
      <c r="K38" s="8"/>
      <c r="L38" s="8"/>
      <c r="M38" s="8"/>
      <c r="N38" s="8"/>
      <c r="O38" s="8"/>
      <c r="P38" s="8"/>
    </row>
    <row r="39" spans="2:18">
      <c r="B39" s="85" t="s">
        <v>271</v>
      </c>
      <c r="C39" s="217">
        <v>17970</v>
      </c>
      <c r="D39" s="211"/>
      <c r="E39" s="8">
        <v>21</v>
      </c>
      <c r="F39" s="8">
        <v>21</v>
      </c>
      <c r="G39" s="8">
        <v>21</v>
      </c>
      <c r="H39" s="368">
        <v>21</v>
      </c>
      <c r="I39" s="8">
        <v>19</v>
      </c>
      <c r="J39" s="8"/>
      <c r="K39" s="389">
        <v>0</v>
      </c>
      <c r="L39" s="389">
        <v>0</v>
      </c>
      <c r="M39" s="389">
        <v>0</v>
      </c>
      <c r="N39" s="389">
        <v>0</v>
      </c>
      <c r="O39" s="389">
        <v>0</v>
      </c>
      <c r="P39" s="389">
        <v>0</v>
      </c>
    </row>
    <row r="40" spans="2:18" ht="5.0999999999999996" customHeight="1">
      <c r="B40" s="85"/>
      <c r="C40" s="217"/>
      <c r="D40" s="211"/>
      <c r="E40" s="8"/>
      <c r="F40" s="8"/>
      <c r="G40" s="8"/>
      <c r="H40" s="368"/>
      <c r="I40" s="8"/>
      <c r="J40" s="8"/>
      <c r="K40" s="8"/>
      <c r="L40" s="8"/>
      <c r="M40" s="8"/>
      <c r="N40" s="8"/>
      <c r="O40" s="8"/>
      <c r="P40" s="8"/>
    </row>
    <row r="41" spans="2:18" ht="20.25" customHeight="1">
      <c r="B41" s="85" t="s">
        <v>272</v>
      </c>
      <c r="C41" s="217">
        <v>19290</v>
      </c>
      <c r="D41" s="211"/>
      <c r="E41" s="389">
        <v>0</v>
      </c>
      <c r="F41" s="389">
        <v>0</v>
      </c>
      <c r="G41" s="389">
        <v>0</v>
      </c>
      <c r="H41" s="368">
        <v>2</v>
      </c>
      <c r="I41" s="8">
        <v>6</v>
      </c>
      <c r="J41" s="8"/>
      <c r="K41" s="8">
        <v>11</v>
      </c>
      <c r="L41" s="8">
        <v>6</v>
      </c>
      <c r="M41" s="8">
        <v>6</v>
      </c>
      <c r="N41" s="8">
        <v>1</v>
      </c>
      <c r="O41" s="389">
        <v>0</v>
      </c>
      <c r="P41" s="389">
        <v>0</v>
      </c>
    </row>
    <row r="42" spans="2:18" ht="5.0999999999999996" customHeight="1">
      <c r="B42" s="49"/>
      <c r="C42" s="217"/>
      <c r="D42" s="211"/>
      <c r="E42" s="8"/>
      <c r="F42" s="8"/>
      <c r="G42" s="8"/>
      <c r="H42" s="368"/>
      <c r="I42" s="8"/>
      <c r="J42" s="8"/>
      <c r="K42" s="8"/>
      <c r="L42" s="8"/>
      <c r="M42" s="8"/>
      <c r="N42" s="8"/>
      <c r="O42" s="8"/>
      <c r="P42" s="8"/>
    </row>
    <row r="43" spans="2:18">
      <c r="B43" s="85" t="s">
        <v>273</v>
      </c>
      <c r="C43" s="217">
        <v>12070</v>
      </c>
      <c r="D43" s="211"/>
      <c r="E43" s="209">
        <v>25</v>
      </c>
      <c r="F43" s="209">
        <v>25</v>
      </c>
      <c r="G43" s="209">
        <v>25</v>
      </c>
      <c r="H43" s="391">
        <v>20</v>
      </c>
      <c r="I43" s="209">
        <v>18</v>
      </c>
      <c r="J43" s="209"/>
      <c r="K43" s="388">
        <v>0</v>
      </c>
      <c r="L43" s="388">
        <v>0</v>
      </c>
      <c r="M43" s="388">
        <v>0</v>
      </c>
      <c r="N43" s="388">
        <v>0</v>
      </c>
      <c r="O43" s="388">
        <v>0</v>
      </c>
      <c r="P43" s="388">
        <v>0</v>
      </c>
    </row>
    <row r="44" spans="2:18" ht="6" customHeight="1">
      <c r="B44" s="49"/>
      <c r="C44" s="210"/>
      <c r="D44" s="211"/>
      <c r="E44" s="8"/>
      <c r="F44" s="8"/>
      <c r="G44" s="8"/>
      <c r="H44" s="368"/>
      <c r="I44" s="8"/>
      <c r="J44" s="8"/>
      <c r="K44" s="8"/>
      <c r="L44" s="8"/>
      <c r="M44" s="8"/>
      <c r="N44" s="8"/>
      <c r="O44" s="8"/>
      <c r="P44" s="8"/>
    </row>
    <row r="45" spans="2:18" ht="19.149999999999999" customHeight="1">
      <c r="B45" s="134" t="s">
        <v>274</v>
      </c>
      <c r="C45" s="210"/>
      <c r="D45" s="211"/>
      <c r="E45" s="214">
        <f>SUM(E35:E43)</f>
        <v>285</v>
      </c>
      <c r="F45" s="214">
        <f>SUM(F35:F43)</f>
        <v>283</v>
      </c>
      <c r="G45" s="214">
        <f>SUM(G35:G43)</f>
        <v>281</v>
      </c>
      <c r="H45" s="392">
        <f>SUM(H35:H43)</f>
        <v>278</v>
      </c>
      <c r="I45" s="214">
        <f>SUM(I35:I43)</f>
        <v>279</v>
      </c>
      <c r="J45" s="8"/>
      <c r="K45" s="214">
        <f t="shared" ref="K45:P45" si="1">SUM(K35:K43)</f>
        <v>22</v>
      </c>
      <c r="L45" s="214">
        <f t="shared" si="1"/>
        <v>18</v>
      </c>
      <c r="M45" s="214">
        <f t="shared" si="1"/>
        <v>18</v>
      </c>
      <c r="N45" s="214">
        <f t="shared" si="1"/>
        <v>15</v>
      </c>
      <c r="O45" s="447">
        <f t="shared" si="1"/>
        <v>0</v>
      </c>
      <c r="P45" s="447">
        <f t="shared" si="1"/>
        <v>0</v>
      </c>
    </row>
    <row r="46" spans="2:18" ht="15" customHeight="1">
      <c r="B46" s="49"/>
      <c r="C46" s="47"/>
      <c r="E46" s="6"/>
      <c r="F46" s="6"/>
      <c r="G46" s="8"/>
      <c r="H46" s="368"/>
      <c r="I46" s="8"/>
      <c r="J46" s="8"/>
      <c r="K46" s="8"/>
      <c r="L46" s="8"/>
      <c r="M46" s="8"/>
      <c r="N46" s="8"/>
      <c r="O46" s="8"/>
      <c r="P46" s="8"/>
    </row>
    <row r="47" spans="2:18" s="263" customFormat="1" ht="19.5">
      <c r="B47" s="58" t="s">
        <v>275</v>
      </c>
      <c r="C47" s="58"/>
      <c r="E47" s="215">
        <f>E30+E45</f>
        <v>670</v>
      </c>
      <c r="F47" s="215">
        <f>F30+F45</f>
        <v>681</v>
      </c>
      <c r="G47" s="215">
        <f>G30+G45</f>
        <v>679</v>
      </c>
      <c r="H47" s="393">
        <f>H30+H45</f>
        <v>684</v>
      </c>
      <c r="I47" s="215">
        <f>I30+I45</f>
        <v>696</v>
      </c>
      <c r="J47" s="215"/>
      <c r="K47" s="215">
        <f t="shared" ref="K47:P47" si="2">K30+K45</f>
        <v>29</v>
      </c>
      <c r="L47" s="215">
        <f t="shared" si="2"/>
        <v>36</v>
      </c>
      <c r="M47" s="215">
        <f t="shared" si="2"/>
        <v>30</v>
      </c>
      <c r="N47" s="215">
        <f t="shared" si="2"/>
        <v>15</v>
      </c>
      <c r="O47" s="447">
        <f t="shared" si="2"/>
        <v>0</v>
      </c>
      <c r="P47" s="447">
        <f t="shared" si="2"/>
        <v>0</v>
      </c>
      <c r="R47" s="264"/>
    </row>
    <row r="48" spans="2:18" ht="19.5">
      <c r="E48" s="80"/>
      <c r="F48" s="80"/>
      <c r="G48" s="80"/>
      <c r="H48" s="369"/>
      <c r="I48" s="369"/>
      <c r="J48" s="80"/>
      <c r="Q48" s="264"/>
    </row>
    <row r="49" spans="2:17" ht="19.5">
      <c r="E49" s="80"/>
      <c r="F49" s="80"/>
      <c r="G49" s="80"/>
      <c r="H49" s="369"/>
      <c r="I49" s="369"/>
      <c r="J49" s="80"/>
      <c r="Q49" s="264"/>
    </row>
    <row r="50" spans="2:17" ht="22.5">
      <c r="B50" s="346" t="s">
        <v>276</v>
      </c>
      <c r="E50" s="80"/>
      <c r="F50" s="80"/>
      <c r="G50" s="80"/>
      <c r="H50" s="369"/>
      <c r="I50" s="369"/>
      <c r="J50" s="80"/>
      <c r="K50" s="78">
        <v>2023</v>
      </c>
      <c r="L50" s="78">
        <v>2024</v>
      </c>
      <c r="M50" s="78">
        <v>2025</v>
      </c>
      <c r="N50" s="78">
        <v>2026</v>
      </c>
      <c r="O50" s="78">
        <v>2027</v>
      </c>
      <c r="P50" s="78">
        <v>2028</v>
      </c>
      <c r="Q50" s="264"/>
    </row>
    <row r="51" spans="2:17" ht="5.0999999999999996" customHeight="1">
      <c r="B51" s="85"/>
      <c r="C51" s="47"/>
      <c r="E51" s="6"/>
      <c r="F51" s="6"/>
      <c r="G51" s="6"/>
      <c r="H51" s="368"/>
      <c r="I51" s="368"/>
      <c r="J51" s="6"/>
      <c r="K51" s="6"/>
      <c r="L51" s="6"/>
      <c r="M51" s="6"/>
      <c r="N51" s="6"/>
      <c r="O51" s="6"/>
      <c r="P51" s="6"/>
    </row>
    <row r="52" spans="2:17" ht="19.5">
      <c r="B52" s="84" t="s">
        <v>262</v>
      </c>
      <c r="C52" s="47"/>
      <c r="E52" s="8"/>
      <c r="F52" s="8"/>
      <c r="G52" s="8"/>
      <c r="H52" s="368"/>
      <c r="I52" s="368"/>
      <c r="J52" s="8"/>
      <c r="K52" s="389">
        <v>2</v>
      </c>
      <c r="L52" s="389">
        <v>3</v>
      </c>
      <c r="M52" s="8">
        <v>2</v>
      </c>
      <c r="N52" s="8">
        <v>0</v>
      </c>
      <c r="O52" s="389">
        <v>0</v>
      </c>
      <c r="P52" s="389">
        <v>0</v>
      </c>
      <c r="Q52" s="264"/>
    </row>
    <row r="53" spans="2:17" ht="19.5">
      <c r="B53" s="84" t="s">
        <v>265</v>
      </c>
      <c r="C53" s="47"/>
      <c r="E53" s="6"/>
      <c r="F53" s="6"/>
      <c r="G53" s="6"/>
      <c r="H53" s="368"/>
      <c r="I53" s="368"/>
      <c r="J53" s="6"/>
      <c r="K53" s="389">
        <v>2</v>
      </c>
      <c r="L53" s="8">
        <v>7</v>
      </c>
      <c r="M53" s="8">
        <v>0</v>
      </c>
      <c r="N53" s="389">
        <v>2</v>
      </c>
      <c r="O53" s="389">
        <v>0</v>
      </c>
      <c r="P53" s="389">
        <v>0</v>
      </c>
      <c r="Q53" s="264"/>
    </row>
    <row r="54" spans="2:17" ht="19.5">
      <c r="B54" s="84" t="s">
        <v>277</v>
      </c>
      <c r="E54" s="80"/>
      <c r="F54" s="80"/>
      <c r="G54" s="80"/>
      <c r="H54" s="369"/>
      <c r="I54" s="369"/>
      <c r="J54" s="80"/>
      <c r="K54" s="389">
        <v>0</v>
      </c>
      <c r="L54" s="389">
        <v>3</v>
      </c>
      <c r="M54" s="389">
        <v>0</v>
      </c>
      <c r="N54" s="389">
        <v>0</v>
      </c>
      <c r="O54" s="389">
        <v>0</v>
      </c>
      <c r="P54" s="389">
        <v>0</v>
      </c>
      <c r="Q54" s="264"/>
    </row>
    <row r="55" spans="2:17">
      <c r="E55" s="80"/>
      <c r="F55" s="80"/>
      <c r="G55" s="80"/>
      <c r="H55" s="369"/>
      <c r="I55" s="369"/>
      <c r="J55" s="80"/>
      <c r="K55" s="6"/>
      <c r="L55" s="6"/>
      <c r="M55" s="6"/>
      <c r="N55" s="6"/>
      <c r="O55" s="6"/>
      <c r="P55" s="6"/>
    </row>
    <row r="56" spans="2:17" ht="19.5">
      <c r="B56" s="133" t="s">
        <v>278</v>
      </c>
      <c r="E56" s="80"/>
      <c r="F56" s="80"/>
      <c r="G56" s="80"/>
      <c r="H56" s="369"/>
      <c r="I56" s="369"/>
      <c r="J56" s="80"/>
    </row>
    <row r="57" spans="2:17" ht="5.0999999999999996" customHeight="1">
      <c r="B57" s="85"/>
      <c r="C57" s="47"/>
      <c r="E57" s="6"/>
      <c r="F57" s="6"/>
      <c r="G57" s="6"/>
      <c r="H57" s="368"/>
      <c r="I57" s="368"/>
      <c r="J57" s="6"/>
      <c r="K57" s="6"/>
      <c r="L57" s="6"/>
      <c r="M57" s="6"/>
      <c r="N57" s="6"/>
      <c r="O57" s="6"/>
      <c r="P57" s="6"/>
    </row>
    <row r="58" spans="2:17" s="176" customFormat="1">
      <c r="B58" s="347" t="s">
        <v>279</v>
      </c>
      <c r="E58" s="218">
        <v>4.5</v>
      </c>
      <c r="F58" s="218">
        <v>4.3</v>
      </c>
      <c r="G58" s="218">
        <v>4.5</v>
      </c>
      <c r="H58" s="394">
        <v>4.3</v>
      </c>
      <c r="I58" s="442">
        <v>4.2</v>
      </c>
    </row>
    <row r="59" spans="2:17" s="177" customFormat="1">
      <c r="B59" s="347" t="s">
        <v>280</v>
      </c>
      <c r="E59" s="219">
        <v>83.3</v>
      </c>
      <c r="F59" s="219">
        <v>80.400000000000006</v>
      </c>
      <c r="G59" s="220">
        <v>73.3</v>
      </c>
      <c r="H59" s="220">
        <v>83</v>
      </c>
      <c r="I59" s="443">
        <v>81.900000000000006</v>
      </c>
    </row>
    <row r="60" spans="2:17" s="177" customFormat="1" ht="5.0999999999999996" customHeight="1">
      <c r="B60" s="347"/>
      <c r="E60" s="220"/>
      <c r="F60" s="220"/>
      <c r="G60" s="251"/>
      <c r="H60" s="370"/>
      <c r="I60" s="444"/>
    </row>
    <row r="61" spans="2:17" s="178" customFormat="1" ht="19.5">
      <c r="B61" s="348" t="s">
        <v>281</v>
      </c>
      <c r="E61" s="375">
        <f>E58+E59</f>
        <v>87.8</v>
      </c>
      <c r="F61" s="375">
        <f>F58+F59</f>
        <v>84.7</v>
      </c>
      <c r="G61" s="375">
        <f>G58+G59</f>
        <v>77.8</v>
      </c>
      <c r="H61" s="375">
        <f>H58+H59</f>
        <v>87.3</v>
      </c>
      <c r="I61" s="445">
        <f>I58+I59</f>
        <v>86.100000000000009</v>
      </c>
    </row>
    <row r="62" spans="2:17">
      <c r="B62" s="85"/>
      <c r="E62" s="74"/>
      <c r="F62" s="74"/>
      <c r="G62" s="74"/>
      <c r="H62" s="74"/>
      <c r="I62" s="371"/>
      <c r="J62" s="74"/>
    </row>
    <row r="63" spans="2:17">
      <c r="B63" s="349"/>
      <c r="C63" s="175"/>
    </row>
    <row r="64" spans="2:17">
      <c r="B64" s="7" t="s">
        <v>282</v>
      </c>
      <c r="C64" s="175"/>
      <c r="D64" s="7"/>
    </row>
    <row r="65" spans="1:26">
      <c r="B65" s="350"/>
      <c r="C65" s="175"/>
    </row>
    <row r="66" spans="1:26" ht="5.0999999999999996" customHeight="1">
      <c r="A66" s="229"/>
      <c r="C66" s="175"/>
      <c r="D66" s="7"/>
    </row>
    <row r="67" spans="1:26">
      <c r="A67" s="229" t="s">
        <v>140</v>
      </c>
      <c r="B67" s="460" t="s">
        <v>341</v>
      </c>
      <c r="C67" s="460"/>
      <c r="D67" s="460"/>
      <c r="E67" s="460"/>
      <c r="F67" s="460"/>
      <c r="G67" s="460"/>
      <c r="H67" s="460"/>
      <c r="I67" s="460"/>
      <c r="J67" s="460"/>
      <c r="K67" s="460"/>
      <c r="L67" s="460"/>
      <c r="M67" s="460"/>
      <c r="N67" s="460"/>
      <c r="O67" s="460"/>
      <c r="P67" s="460"/>
      <c r="Q67" s="50"/>
      <c r="R67" s="50"/>
      <c r="S67" s="50"/>
      <c r="T67" s="50"/>
      <c r="U67" s="50"/>
      <c r="V67" s="50"/>
      <c r="W67" s="50"/>
      <c r="X67" s="50"/>
      <c r="Y67" s="50"/>
      <c r="Z67" s="50"/>
    </row>
    <row r="68" spans="1:26" ht="5.0999999999999996" customHeight="1">
      <c r="A68" s="229"/>
      <c r="B68" s="395"/>
      <c r="C68" s="395"/>
      <c r="D68" s="395"/>
      <c r="E68" s="395"/>
      <c r="F68" s="395"/>
      <c r="G68" s="395"/>
      <c r="H68" s="395"/>
      <c r="I68" s="395"/>
      <c r="J68" s="395"/>
      <c r="K68" s="395"/>
      <c r="L68" s="395"/>
      <c r="M68" s="395"/>
      <c r="N68" s="395"/>
      <c r="O68" s="395"/>
      <c r="P68" s="395"/>
      <c r="Q68" s="50"/>
      <c r="R68" s="50"/>
      <c r="S68" s="50"/>
      <c r="T68" s="50"/>
      <c r="U68" s="50"/>
      <c r="V68" s="50"/>
      <c r="W68" s="50"/>
      <c r="X68" s="50"/>
      <c r="Y68" s="50"/>
      <c r="Z68" s="50"/>
    </row>
    <row r="69" spans="1:26">
      <c r="A69" s="229" t="s">
        <v>283</v>
      </c>
      <c r="B69" s="460" t="s">
        <v>337</v>
      </c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  <c r="N69" s="460"/>
      <c r="O69" s="460"/>
      <c r="P69" s="460"/>
    </row>
    <row r="70" spans="1:26" ht="5.0999999999999996" customHeight="1">
      <c r="A70" s="229"/>
      <c r="B70" s="395"/>
      <c r="C70" s="395"/>
      <c r="D70" s="395"/>
      <c r="E70" s="395"/>
      <c r="F70" s="395"/>
      <c r="G70" s="395"/>
      <c r="H70" s="395"/>
      <c r="I70" s="395"/>
      <c r="J70" s="395"/>
      <c r="K70" s="395"/>
      <c r="L70" s="395"/>
      <c r="M70" s="395"/>
      <c r="N70" s="395"/>
      <c r="O70" s="395"/>
      <c r="P70" s="395"/>
      <c r="Q70" s="395"/>
      <c r="R70" s="395"/>
      <c r="S70" s="395"/>
      <c r="T70" s="395"/>
      <c r="U70" s="395"/>
      <c r="V70" s="395"/>
      <c r="W70" s="395"/>
      <c r="X70" s="395"/>
      <c r="Y70" s="395"/>
      <c r="Z70" s="395"/>
    </row>
    <row r="71" spans="1:26" ht="31.15" customHeight="1">
      <c r="A71" s="229" t="s">
        <v>284</v>
      </c>
      <c r="B71" s="460" t="s">
        <v>342</v>
      </c>
      <c r="C71" s="460"/>
      <c r="D71" s="460"/>
      <c r="E71" s="460"/>
      <c r="F71" s="460"/>
      <c r="G71" s="460"/>
      <c r="H71" s="460"/>
      <c r="I71" s="460"/>
      <c r="J71" s="460"/>
      <c r="K71" s="460"/>
      <c r="L71" s="460"/>
      <c r="M71" s="460"/>
      <c r="N71" s="460"/>
      <c r="O71" s="460"/>
      <c r="P71" s="460"/>
    </row>
    <row r="72" spans="1:26" ht="5.0999999999999996" customHeight="1">
      <c r="A72" s="229"/>
      <c r="B72" s="395"/>
      <c r="C72" s="395"/>
      <c r="D72" s="395"/>
      <c r="E72" s="395"/>
      <c r="F72" s="395"/>
      <c r="G72" s="395"/>
      <c r="H72" s="395"/>
      <c r="I72" s="395"/>
      <c r="J72" s="395"/>
      <c r="K72" s="395"/>
      <c r="L72" s="395"/>
      <c r="M72" s="395"/>
      <c r="N72" s="395"/>
      <c r="O72" s="395"/>
      <c r="P72" s="395"/>
    </row>
    <row r="73" spans="1:26">
      <c r="A73" s="229" t="s">
        <v>285</v>
      </c>
      <c r="B73" s="460" t="s">
        <v>338</v>
      </c>
      <c r="C73" s="460"/>
      <c r="D73" s="460"/>
      <c r="E73" s="460"/>
      <c r="F73" s="460"/>
      <c r="G73" s="460"/>
      <c r="H73" s="460"/>
      <c r="I73" s="460"/>
      <c r="J73" s="460"/>
      <c r="K73" s="460"/>
      <c r="L73" s="460"/>
      <c r="M73" s="460"/>
      <c r="N73" s="460"/>
      <c r="O73" s="460"/>
      <c r="P73" s="460"/>
    </row>
    <row r="74" spans="1:26" ht="4.5" customHeight="1">
      <c r="A74" s="229"/>
      <c r="B74" s="395"/>
      <c r="C74" s="395"/>
      <c r="D74" s="395"/>
      <c r="E74" s="395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</row>
    <row r="75" spans="1:26" ht="22.15" customHeight="1">
      <c r="A75" s="229" t="s">
        <v>286</v>
      </c>
      <c r="B75" s="460" t="s">
        <v>287</v>
      </c>
      <c r="C75" s="460"/>
      <c r="D75" s="460"/>
      <c r="E75" s="460"/>
      <c r="F75" s="460"/>
      <c r="G75" s="460"/>
      <c r="H75" s="460"/>
      <c r="I75" s="460"/>
      <c r="J75" s="460"/>
      <c r="K75" s="460"/>
      <c r="L75" s="460"/>
      <c r="M75" s="460"/>
      <c r="N75" s="460"/>
      <c r="O75" s="460"/>
      <c r="P75" s="460"/>
    </row>
    <row r="76" spans="1:26">
      <c r="A76" s="229"/>
      <c r="B76" s="260"/>
      <c r="C76" s="260"/>
      <c r="D76" s="260"/>
      <c r="E76" s="260"/>
      <c r="F76" s="260"/>
      <c r="G76" s="260"/>
      <c r="H76" s="260"/>
      <c r="I76" s="373"/>
      <c r="J76" s="260"/>
      <c r="K76" s="260"/>
      <c r="L76" s="260"/>
      <c r="M76" s="260"/>
      <c r="N76" s="260"/>
      <c r="O76" s="260"/>
      <c r="P76" s="260"/>
    </row>
    <row r="77" spans="1:26">
      <c r="A77" s="312" t="s">
        <v>160</v>
      </c>
      <c r="B77" s="312"/>
    </row>
    <row r="79" spans="1:26">
      <c r="B79" s="460"/>
      <c r="C79" s="460"/>
      <c r="D79" s="460"/>
      <c r="E79" s="460"/>
      <c r="F79" s="460"/>
      <c r="G79" s="460"/>
      <c r="H79" s="460"/>
      <c r="I79" s="460"/>
      <c r="J79" s="460"/>
      <c r="K79" s="460"/>
      <c r="L79" s="460"/>
      <c r="M79" s="460"/>
      <c r="N79" s="460"/>
      <c r="O79" s="460"/>
      <c r="P79" s="460"/>
    </row>
  </sheetData>
  <mergeCells count="12">
    <mergeCell ref="B79:P79"/>
    <mergeCell ref="B69:P69"/>
    <mergeCell ref="B71:P71"/>
    <mergeCell ref="B73:P73"/>
    <mergeCell ref="B75:P75"/>
    <mergeCell ref="B67:P67"/>
    <mergeCell ref="K8:P8"/>
    <mergeCell ref="E6:K6"/>
    <mergeCell ref="B1:P1"/>
    <mergeCell ref="B2:P2"/>
    <mergeCell ref="B3:P3"/>
    <mergeCell ref="E8:I8"/>
  </mergeCells>
  <printOptions horizontalCentered="1"/>
  <pageMargins left="0.75" right="0.75" top="0.5" bottom="0.5" header="0.5" footer="0.25"/>
  <pageSetup scale="56" firstPageNumber="2" orientation="portrait" r:id="rId1"/>
  <headerFooter scaleWithDoc="0" alignWithMargins="0">
    <oddFooter>&amp;R&amp;"Arial,Regular"&amp;10Q4 FY22 Stat Book /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>
    <pageSetUpPr fitToPage="1"/>
  </sheetPr>
  <dimension ref="A1:O32"/>
  <sheetViews>
    <sheetView view="pageBreakPreview" zoomScaleNormal="100" zoomScaleSheetLayoutView="100" workbookViewId="0">
      <selection sqref="A1:L1"/>
    </sheetView>
  </sheetViews>
  <sheetFormatPr defaultColWidth="10.625" defaultRowHeight="12.75"/>
  <cols>
    <col min="1" max="1" width="3.25" style="22" customWidth="1"/>
    <col min="2" max="2" width="28.125" style="22" customWidth="1"/>
    <col min="3" max="3" width="27.625" style="22" customWidth="1"/>
    <col min="4" max="4" width="10.625" style="22" customWidth="1"/>
    <col min="5" max="5" width="0.75" style="22" customWidth="1"/>
    <col min="6" max="6" width="10.625" style="22" customWidth="1"/>
    <col min="7" max="7" width="0.75" style="12" customWidth="1"/>
    <col min="8" max="8" width="11.625" style="12" bestFit="1" customWidth="1"/>
    <col min="9" max="9" width="0.75" style="12" customWidth="1"/>
    <col min="10" max="10" width="9.625" style="12" bestFit="1" customWidth="1"/>
    <col min="11" max="11" width="0.75" style="12" customWidth="1"/>
    <col min="12" max="12" width="9.625" style="12" bestFit="1" customWidth="1"/>
    <col min="13" max="16384" width="10.625" style="12"/>
  </cols>
  <sheetData>
    <row r="1" spans="1:15" s="379" customFormat="1" ht="23.25">
      <c r="A1" s="463" t="s">
        <v>288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</row>
    <row r="2" spans="1:15" s="379" customFormat="1" ht="23.25">
      <c r="A2" s="463" t="s">
        <v>100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</row>
    <row r="3" spans="1:15" s="379" customFormat="1" ht="23.25">
      <c r="A3" s="463" t="s">
        <v>2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</row>
    <row r="4" spans="1:15" ht="15.75">
      <c r="F4" s="73"/>
      <c r="G4" s="197"/>
    </row>
    <row r="5" spans="1:15" ht="13.5" customHeight="1">
      <c r="A5" s="22" t="s">
        <v>101</v>
      </c>
      <c r="F5" s="73"/>
      <c r="G5" s="197"/>
    </row>
    <row r="6" spans="1:15" ht="13.5" customHeight="1">
      <c r="A6" s="22" t="s">
        <v>55</v>
      </c>
      <c r="F6" s="73"/>
    </row>
    <row r="7" spans="1:15" ht="15.75">
      <c r="A7" s="11"/>
      <c r="B7" s="33"/>
      <c r="C7" s="33"/>
      <c r="D7" s="33"/>
      <c r="E7" s="33"/>
      <c r="F7" s="26"/>
      <c r="L7" s="397"/>
    </row>
    <row r="8" spans="1:15" s="26" customFormat="1" ht="15.75">
      <c r="A8" s="113"/>
      <c r="B8" s="113"/>
      <c r="C8" s="113"/>
      <c r="D8" s="37" t="s">
        <v>5</v>
      </c>
      <c r="E8" s="124"/>
      <c r="F8" s="37" t="s">
        <v>6</v>
      </c>
      <c r="H8" s="37" t="s">
        <v>7</v>
      </c>
      <c r="I8" s="124"/>
      <c r="J8" s="37" t="s">
        <v>8</v>
      </c>
      <c r="K8" s="124"/>
      <c r="L8" s="37" t="s">
        <v>56</v>
      </c>
    </row>
    <row r="9" spans="1:15" ht="15">
      <c r="A9" s="11"/>
      <c r="B9" s="33"/>
      <c r="C9" s="33"/>
      <c r="D9" s="14"/>
      <c r="E9" s="33"/>
      <c r="F9" s="14"/>
      <c r="H9" s="14"/>
      <c r="I9" s="14"/>
      <c r="J9" s="14"/>
      <c r="K9" s="14"/>
      <c r="L9" s="14"/>
      <c r="O9" s="364"/>
    </row>
    <row r="10" spans="1:15" ht="15">
      <c r="A10" s="14" t="s">
        <v>289</v>
      </c>
      <c r="B10" s="11"/>
      <c r="C10" s="11"/>
      <c r="D10" s="25">
        <v>18395</v>
      </c>
      <c r="E10" s="25"/>
      <c r="F10" s="25">
        <v>20522</v>
      </c>
      <c r="H10" s="25">
        <v>22733</v>
      </c>
      <c r="I10" s="25"/>
      <c r="J10" s="25">
        <v>30496</v>
      </c>
      <c r="K10" s="25"/>
      <c r="L10" s="25">
        <v>33232</v>
      </c>
    </row>
    <row r="11" spans="1:15" ht="15">
      <c r="A11" s="11"/>
      <c r="B11" s="33"/>
      <c r="C11" s="33"/>
      <c r="D11" s="14"/>
      <c r="E11" s="14"/>
      <c r="F11" s="14"/>
      <c r="H11" s="14"/>
      <c r="I11" s="14"/>
      <c r="J11" s="14"/>
      <c r="K11" s="14"/>
      <c r="L11" s="14"/>
    </row>
    <row r="12" spans="1:15" ht="17.649999999999999" customHeight="1">
      <c r="A12" s="14" t="s">
        <v>112</v>
      </c>
      <c r="B12" s="11"/>
      <c r="C12" s="11"/>
      <c r="D12" s="1"/>
      <c r="E12" s="1"/>
      <c r="F12" s="1"/>
      <c r="H12" s="1"/>
      <c r="I12" s="1"/>
      <c r="J12" s="1"/>
      <c r="K12" s="1"/>
      <c r="L12" s="1"/>
    </row>
    <row r="13" spans="1:15" ht="17.649999999999999" customHeight="1">
      <c r="A13" s="14"/>
      <c r="B13" s="11" t="s">
        <v>113</v>
      </c>
      <c r="C13" s="11"/>
      <c r="D13" s="4">
        <v>3003</v>
      </c>
      <c r="E13" s="4"/>
      <c r="F13" s="4">
        <v>3413</v>
      </c>
      <c r="H13" s="4">
        <v>4060</v>
      </c>
      <c r="I13" s="4"/>
      <c r="J13" s="4">
        <v>6060</v>
      </c>
      <c r="K13" s="4"/>
      <c r="L13" s="4">
        <v>7101</v>
      </c>
    </row>
    <row r="14" spans="1:15" ht="17.649999999999999" customHeight="1">
      <c r="A14" s="14"/>
      <c r="B14" s="11" t="s">
        <v>114</v>
      </c>
      <c r="C14" s="11"/>
      <c r="D14" s="4">
        <v>7936</v>
      </c>
      <c r="E14" s="4"/>
      <c r="F14" s="4">
        <v>9174</v>
      </c>
      <c r="H14" s="4">
        <v>10799</v>
      </c>
      <c r="I14" s="4"/>
      <c r="J14" s="4">
        <v>14126</v>
      </c>
      <c r="K14" s="4"/>
      <c r="L14" s="4">
        <v>15232</v>
      </c>
    </row>
    <row r="15" spans="1:15" ht="17.649999999999999" customHeight="1">
      <c r="A15" s="11"/>
      <c r="B15" s="11" t="s">
        <v>290</v>
      </c>
      <c r="C15" s="11"/>
      <c r="D15" s="4">
        <v>754</v>
      </c>
      <c r="E15" s="4"/>
      <c r="F15" s="4">
        <v>791</v>
      </c>
      <c r="H15" s="4">
        <v>989</v>
      </c>
      <c r="I15" s="4"/>
      <c r="J15" s="4">
        <v>1166</v>
      </c>
      <c r="K15" s="4"/>
      <c r="L15" s="4">
        <v>1410</v>
      </c>
    </row>
    <row r="16" spans="1:15" ht="17.649999999999999" customHeight="1">
      <c r="A16" s="14"/>
      <c r="B16" s="14" t="s">
        <v>116</v>
      </c>
      <c r="C16" s="14"/>
      <c r="D16" s="4">
        <v>681</v>
      </c>
      <c r="E16" s="4"/>
      <c r="F16" s="4">
        <v>728</v>
      </c>
      <c r="H16" s="4">
        <v>789</v>
      </c>
      <c r="I16" s="4"/>
      <c r="J16" s="4">
        <v>843</v>
      </c>
      <c r="K16" s="4"/>
      <c r="L16" s="4">
        <v>919</v>
      </c>
    </row>
    <row r="17" spans="1:15" ht="17.649999999999999" customHeight="1">
      <c r="A17" s="14"/>
      <c r="B17" s="14" t="s">
        <v>117</v>
      </c>
      <c r="C17" s="14"/>
      <c r="D17" s="4">
        <v>12</v>
      </c>
      <c r="E17" s="4"/>
      <c r="F17" s="4">
        <v>14</v>
      </c>
      <c r="H17" s="4">
        <v>15</v>
      </c>
      <c r="I17" s="4"/>
      <c r="J17" s="4">
        <v>21</v>
      </c>
      <c r="K17" s="4"/>
      <c r="L17" s="4">
        <v>32</v>
      </c>
    </row>
    <row r="18" spans="1:15" ht="17.649999999999999" customHeight="1">
      <c r="A18" s="11"/>
      <c r="B18" s="14" t="s">
        <v>118</v>
      </c>
      <c r="C18" s="14"/>
      <c r="D18" s="4">
        <v>309</v>
      </c>
      <c r="E18" s="4"/>
      <c r="F18" s="4">
        <v>336</v>
      </c>
      <c r="H18" s="4">
        <v>392</v>
      </c>
      <c r="I18" s="4"/>
      <c r="J18" s="4">
        <v>496</v>
      </c>
      <c r="K18" s="4"/>
      <c r="L18" s="4">
        <v>584</v>
      </c>
    </row>
    <row r="19" spans="1:15" ht="17.649999999999999" customHeight="1">
      <c r="A19" s="14"/>
      <c r="B19" s="14" t="s">
        <v>189</v>
      </c>
      <c r="C19" s="14"/>
      <c r="D19" s="4">
        <v>1444</v>
      </c>
      <c r="E19" s="4"/>
      <c r="F19" s="4">
        <v>1521</v>
      </c>
      <c r="H19" s="4">
        <v>1581</v>
      </c>
      <c r="I19" s="4"/>
      <c r="J19" s="4">
        <v>1862</v>
      </c>
      <c r="K19" s="4"/>
      <c r="L19" s="4">
        <v>1954</v>
      </c>
    </row>
    <row r="20" spans="1:15" ht="17.649999999999999" customHeight="1">
      <c r="A20" s="14"/>
      <c r="B20" s="14" t="s">
        <v>121</v>
      </c>
      <c r="C20" s="14"/>
      <c r="D20" s="19">
        <v>1700</v>
      </c>
      <c r="E20" s="4"/>
      <c r="F20" s="19">
        <v>1882</v>
      </c>
      <c r="H20" s="19">
        <v>2094</v>
      </c>
      <c r="I20" s="4"/>
      <c r="J20" s="19">
        <v>2729</v>
      </c>
      <c r="K20" s="4"/>
      <c r="L20" s="19">
        <v>3358</v>
      </c>
    </row>
    <row r="21" spans="1:15" ht="17.649999999999999" customHeight="1">
      <c r="A21" s="11"/>
      <c r="B21" s="14"/>
      <c r="C21" s="14"/>
      <c r="D21" s="4">
        <f>SUM(D13:D20)</f>
        <v>15839</v>
      </c>
      <c r="E21" s="14"/>
      <c r="F21" s="4">
        <f>SUM(F13:F20)</f>
        <v>17859</v>
      </c>
      <c r="H21" s="4">
        <f>SUM(H13:H20)</f>
        <v>20719</v>
      </c>
      <c r="I21" s="4"/>
      <c r="J21" s="4">
        <f>SUM(J13:J20)</f>
        <v>27303</v>
      </c>
      <c r="K21" s="4"/>
      <c r="L21" s="4">
        <f>SUM(L13:L20)</f>
        <v>30590</v>
      </c>
    </row>
    <row r="22" spans="1:15" ht="15">
      <c r="A22" s="11"/>
      <c r="B22" s="14"/>
      <c r="C22" s="14"/>
      <c r="D22" s="3"/>
      <c r="E22" s="14"/>
      <c r="F22" s="3"/>
      <c r="H22" s="3"/>
      <c r="I22" s="3"/>
      <c r="J22" s="3"/>
      <c r="K22" s="3"/>
      <c r="L22" s="3"/>
    </row>
    <row r="23" spans="1:15" ht="15.75" thickBot="1">
      <c r="A23" s="11" t="s">
        <v>190</v>
      </c>
      <c r="B23" s="33"/>
      <c r="C23" s="33"/>
      <c r="D23" s="27">
        <f>D10-D21</f>
        <v>2556</v>
      </c>
      <c r="E23" s="33"/>
      <c r="F23" s="27">
        <f>F10-F21</f>
        <v>2663</v>
      </c>
      <c r="H23" s="27">
        <f>H10-H21</f>
        <v>2014</v>
      </c>
      <c r="I23" s="25"/>
      <c r="J23" s="27">
        <f>J10-J21</f>
        <v>3193</v>
      </c>
      <c r="K23" s="25"/>
      <c r="L23" s="27">
        <f>L10-L21</f>
        <v>2642</v>
      </c>
    </row>
    <row r="24" spans="1:15" ht="15.75" thickTop="1">
      <c r="A24" s="11"/>
      <c r="B24" s="33"/>
      <c r="C24" s="33"/>
      <c r="D24" s="1"/>
      <c r="E24" s="33"/>
      <c r="F24" s="1"/>
      <c r="H24" s="1"/>
      <c r="I24" s="1"/>
      <c r="J24" s="1"/>
      <c r="K24" s="1"/>
      <c r="L24" s="1"/>
    </row>
    <row r="25" spans="1:15" ht="15.75" customHeight="1">
      <c r="A25" s="14"/>
      <c r="B25" s="11"/>
      <c r="C25" s="11"/>
      <c r="D25" s="4"/>
      <c r="E25" s="11"/>
      <c r="F25" s="4"/>
      <c r="H25" s="4"/>
      <c r="I25" s="4"/>
      <c r="J25" s="4"/>
      <c r="K25" s="4"/>
      <c r="L25" s="4"/>
    </row>
    <row r="26" spans="1:15" ht="15">
      <c r="A26" s="14"/>
      <c r="B26" s="11"/>
      <c r="C26" s="11"/>
      <c r="D26" s="4"/>
      <c r="E26" s="11"/>
      <c r="F26" s="4"/>
      <c r="H26" s="4"/>
      <c r="I26" s="4"/>
      <c r="J26" s="4"/>
      <c r="K26" s="4"/>
      <c r="L26" s="4"/>
    </row>
    <row r="27" spans="1:15" ht="15">
      <c r="A27" s="35" t="s">
        <v>134</v>
      </c>
      <c r="B27" s="117"/>
      <c r="C27" s="117"/>
      <c r="D27" s="1"/>
      <c r="E27" s="117"/>
      <c r="F27" s="1"/>
      <c r="H27" s="1"/>
      <c r="I27" s="1"/>
      <c r="J27" s="1"/>
      <c r="K27" s="1"/>
      <c r="L27" s="1"/>
    </row>
    <row r="28" spans="1:15" ht="15">
      <c r="A28" s="11"/>
      <c r="B28" s="33"/>
      <c r="C28" s="33"/>
      <c r="D28" s="43"/>
      <c r="E28" s="33"/>
      <c r="F28" s="43"/>
      <c r="H28" s="43"/>
      <c r="I28" s="43"/>
      <c r="J28" s="43"/>
      <c r="K28" s="43"/>
      <c r="L28" s="43"/>
    </row>
    <row r="29" spans="1:15" ht="15">
      <c r="A29" s="14" t="s">
        <v>135</v>
      </c>
      <c r="B29" s="11"/>
      <c r="C29" s="11"/>
      <c r="D29" s="43">
        <f>D23/D10</f>
        <v>0.13895080184832834</v>
      </c>
      <c r="E29" s="11"/>
      <c r="F29" s="43">
        <f>F23/F10</f>
        <v>0.12976318097651302</v>
      </c>
      <c r="H29" s="43">
        <f>H23/H10</f>
        <v>8.8593674394052704E-2</v>
      </c>
      <c r="I29" s="43"/>
      <c r="J29" s="43">
        <f>J23/J10</f>
        <v>0.10470225603357818</v>
      </c>
      <c r="K29" s="43"/>
      <c r="L29" s="43">
        <f>L23/L10</f>
        <v>7.9501685122773225E-2</v>
      </c>
    </row>
    <row r="30" spans="1:15" ht="15" customHeight="1">
      <c r="A30" s="12"/>
      <c r="B30" s="352"/>
      <c r="C30" s="353"/>
      <c r="D30" s="353"/>
      <c r="E30" s="353"/>
      <c r="F30" s="353"/>
      <c r="G30" s="353"/>
      <c r="H30" s="353"/>
      <c r="I30" s="353"/>
      <c r="J30" s="353"/>
      <c r="K30" s="353"/>
      <c r="L30" s="353"/>
      <c r="M30" s="353"/>
      <c r="N30" s="353"/>
      <c r="O30" s="353"/>
    </row>
    <row r="31" spans="1:15" ht="15" customHeight="1">
      <c r="A31" s="312" t="s">
        <v>160</v>
      </c>
      <c r="F31" s="14"/>
    </row>
    <row r="32" spans="1:15" ht="15" customHeight="1">
      <c r="A32" s="12"/>
      <c r="B32" s="411"/>
      <c r="C32" s="412"/>
      <c r="D32" s="412"/>
      <c r="E32" s="412"/>
      <c r="F32" s="412"/>
      <c r="G32" s="412"/>
      <c r="H32" s="412"/>
      <c r="I32" s="412"/>
      <c r="J32" s="412"/>
      <c r="K32" s="412"/>
      <c r="L32" s="412"/>
      <c r="M32" s="412"/>
      <c r="N32" s="412"/>
      <c r="O32" s="412"/>
    </row>
  </sheetData>
  <mergeCells count="3">
    <mergeCell ref="A1:L1"/>
    <mergeCell ref="A2:L2"/>
    <mergeCell ref="A3:L3"/>
  </mergeCells>
  <phoneticPr fontId="2" type="noConversion"/>
  <printOptions horizontalCentered="1"/>
  <pageMargins left="0.75" right="0.75" top="0.5" bottom="0.5" header="0.5" footer="0.25"/>
  <pageSetup scale="73" firstPageNumber="2" orientation="portrait" r:id="rId1"/>
  <headerFooter scaleWithDoc="0" alignWithMargins="0">
    <oddFooter>&amp;L&amp;"Arial,Regular"&amp;10 21 / Q4 FY22 Stat Book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M35"/>
  <sheetViews>
    <sheetView view="pageBreakPreview" zoomScaleNormal="80" zoomScaleSheetLayoutView="100" workbookViewId="0"/>
  </sheetViews>
  <sheetFormatPr defaultColWidth="10.625" defaultRowHeight="12.75"/>
  <cols>
    <col min="1" max="1" width="3.125" style="22" customWidth="1"/>
    <col min="2" max="2" width="31.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0" width="1.125" style="22" customWidth="1"/>
    <col min="11" max="11" width="12.25" style="22" customWidth="1"/>
    <col min="12" max="12" width="0.75" style="22" customWidth="1"/>
    <col min="13" max="13" width="12" style="22" customWidth="1"/>
    <col min="14" max="14" width="0.75" style="22" customWidth="1"/>
    <col min="15" max="15" width="12" style="22" customWidth="1"/>
    <col min="16" max="16" width="0.75" style="22" customWidth="1"/>
    <col min="17" max="17" width="12" style="22" customWidth="1"/>
    <col min="18" max="18" width="7.5" style="12" customWidth="1"/>
    <col min="19" max="19" width="8.5" style="12" customWidth="1"/>
    <col min="20" max="16384" width="10.625" style="12"/>
  </cols>
  <sheetData>
    <row r="1" spans="1:247" s="225" customFormat="1" ht="24.75" customHeight="1">
      <c r="A1" s="29" t="s">
        <v>288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47" s="225" customFormat="1" ht="24.75" customHeight="1">
      <c r="A2" s="29" t="s">
        <v>143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247" s="225" customFormat="1" ht="24.75" customHeight="1">
      <c r="A3" s="29" t="s">
        <v>144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247" s="92" customFormat="1" ht="18">
      <c r="A4" s="96"/>
      <c r="B4" s="112"/>
      <c r="C4" s="30"/>
      <c r="D4" s="30"/>
      <c r="E4" s="112"/>
      <c r="F4" s="112"/>
      <c r="G4" s="96"/>
      <c r="H4" s="96"/>
      <c r="I4" s="96"/>
      <c r="J4" s="96"/>
      <c r="K4" s="96"/>
      <c r="L4" s="96"/>
      <c r="M4" s="96"/>
      <c r="N4" s="96"/>
      <c r="O4" s="96"/>
      <c r="P4" s="96"/>
      <c r="Q4" s="30"/>
    </row>
    <row r="5" spans="1:247" ht="13.5" customHeight="1">
      <c r="A5" s="22" t="s">
        <v>101</v>
      </c>
      <c r="R5" s="197"/>
      <c r="S5" s="197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</row>
    <row r="6" spans="1:247" ht="13.5" customHeight="1">
      <c r="A6" s="22" t="s">
        <v>55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T6" s="197"/>
    </row>
    <row r="7" spans="1:247" ht="20.65" customHeight="1" thickBot="1">
      <c r="C7" s="31" t="s">
        <v>5</v>
      </c>
      <c r="D7" s="31"/>
      <c r="E7" s="31"/>
      <c r="F7" s="31"/>
      <c r="G7" s="31"/>
      <c r="H7" s="31"/>
      <c r="I7" s="31"/>
      <c r="J7" s="32"/>
      <c r="K7" s="456" t="s">
        <v>6</v>
      </c>
      <c r="L7" s="456"/>
      <c r="M7" s="456"/>
      <c r="N7" s="456"/>
      <c r="O7" s="456"/>
      <c r="P7" s="456"/>
      <c r="Q7" s="456"/>
    </row>
    <row r="8" spans="1:247" s="26" customFormat="1" ht="15.75">
      <c r="A8" s="113"/>
      <c r="B8" s="113"/>
      <c r="C8" s="26" t="s">
        <v>145</v>
      </c>
      <c r="E8" s="26" t="s">
        <v>146</v>
      </c>
      <c r="G8" s="26" t="s">
        <v>147</v>
      </c>
      <c r="I8" s="26" t="s">
        <v>148</v>
      </c>
      <c r="K8" s="26" t="s">
        <v>145</v>
      </c>
      <c r="M8" s="26" t="s">
        <v>146</v>
      </c>
      <c r="O8" s="26" t="s">
        <v>147</v>
      </c>
      <c r="Q8" s="26" t="s">
        <v>148</v>
      </c>
    </row>
    <row r="9" spans="1:247" s="26" customFormat="1" ht="15.75">
      <c r="A9" s="113"/>
      <c r="B9" s="113"/>
      <c r="C9" s="13" t="s">
        <v>298</v>
      </c>
      <c r="D9" s="13"/>
      <c r="E9" s="13" t="s">
        <v>149</v>
      </c>
      <c r="F9" s="13"/>
      <c r="G9" s="13" t="s">
        <v>149</v>
      </c>
      <c r="H9" s="13"/>
      <c r="I9" s="13" t="s">
        <v>149</v>
      </c>
      <c r="J9" s="13"/>
      <c r="K9" s="13" t="s">
        <v>298</v>
      </c>
      <c r="L9" s="13"/>
      <c r="M9" s="13" t="s">
        <v>149</v>
      </c>
      <c r="N9" s="13"/>
      <c r="O9" s="13" t="s">
        <v>149</v>
      </c>
      <c r="P9" s="13"/>
      <c r="Q9" s="13" t="s">
        <v>149</v>
      </c>
    </row>
    <row r="10" spans="1:247" s="51" customFormat="1" ht="15.75">
      <c r="A10" s="35"/>
      <c r="B10" s="3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247" ht="15">
      <c r="A11" s="11"/>
      <c r="B11" s="3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47" ht="15">
      <c r="A12" s="14" t="s">
        <v>299</v>
      </c>
      <c r="B12" s="11"/>
      <c r="C12" s="25">
        <v>4245</v>
      </c>
      <c r="D12" s="25"/>
      <c r="E12" s="25">
        <v>4525</v>
      </c>
      <c r="F12" s="25"/>
      <c r="G12" s="25">
        <v>4828</v>
      </c>
      <c r="H12" s="25"/>
      <c r="I12" s="25">
        <v>4797</v>
      </c>
      <c r="J12" s="25"/>
      <c r="K12" s="25">
        <v>4799</v>
      </c>
      <c r="L12" s="25"/>
      <c r="M12" s="25">
        <v>5142</v>
      </c>
      <c r="N12" s="25"/>
      <c r="O12" s="25">
        <v>5261</v>
      </c>
      <c r="P12" s="25"/>
      <c r="Q12" s="25">
        <v>5320</v>
      </c>
      <c r="S12" s="351"/>
      <c r="T12" s="351"/>
      <c r="U12" s="351"/>
      <c r="V12" s="351"/>
    </row>
    <row r="13" spans="1:247" ht="15">
      <c r="A13" s="14"/>
      <c r="B13" s="1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7" ht="17.649999999999999" customHeight="1">
      <c r="A14" s="14" t="s">
        <v>300</v>
      </c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247" s="222" customFormat="1" ht="15">
      <c r="A15" s="115"/>
      <c r="B15" s="11" t="s">
        <v>113</v>
      </c>
      <c r="C15" s="4">
        <v>680</v>
      </c>
      <c r="D15" s="4"/>
      <c r="E15" s="4">
        <v>767</v>
      </c>
      <c r="F15" s="4"/>
      <c r="G15" s="4">
        <v>799</v>
      </c>
      <c r="H15" s="4"/>
      <c r="I15" s="4">
        <v>757</v>
      </c>
      <c r="J15" s="4"/>
      <c r="K15" s="4">
        <v>805</v>
      </c>
      <c r="L15" s="4"/>
      <c r="M15" s="4">
        <v>891</v>
      </c>
      <c r="N15" s="4"/>
      <c r="O15" s="4">
        <v>874</v>
      </c>
      <c r="P15" s="4"/>
      <c r="Q15" s="4">
        <v>843</v>
      </c>
    </row>
    <row r="16" spans="1:247" s="222" customFormat="1" ht="15">
      <c r="A16" s="115"/>
      <c r="B16" s="11" t="s">
        <v>114</v>
      </c>
      <c r="C16" s="4">
        <v>1776</v>
      </c>
      <c r="D16" s="4"/>
      <c r="E16" s="4">
        <v>2014</v>
      </c>
      <c r="F16" s="4"/>
      <c r="G16" s="4">
        <v>2154</v>
      </c>
      <c r="H16" s="4"/>
      <c r="I16" s="4">
        <v>1992</v>
      </c>
      <c r="J16" s="4"/>
      <c r="K16" s="4">
        <v>2062</v>
      </c>
      <c r="L16" s="4"/>
      <c r="M16" s="4">
        <v>2342</v>
      </c>
      <c r="N16" s="4"/>
      <c r="O16" s="4">
        <v>2466</v>
      </c>
      <c r="P16" s="4"/>
      <c r="Q16" s="4">
        <v>2304</v>
      </c>
    </row>
    <row r="17" spans="1:17" s="222" customFormat="1" ht="15">
      <c r="A17" s="115"/>
      <c r="B17" s="115" t="s">
        <v>290</v>
      </c>
      <c r="C17" s="4">
        <v>184</v>
      </c>
      <c r="D17" s="4"/>
      <c r="E17" s="4">
        <v>190</v>
      </c>
      <c r="F17" s="4"/>
      <c r="G17" s="4">
        <v>192</v>
      </c>
      <c r="H17" s="4"/>
      <c r="I17" s="4">
        <v>188</v>
      </c>
      <c r="J17" s="4"/>
      <c r="K17" s="4">
        <v>191</v>
      </c>
      <c r="L17" s="4"/>
      <c r="M17" s="4">
        <v>200</v>
      </c>
      <c r="N17" s="4"/>
      <c r="O17" s="4">
        <v>204</v>
      </c>
      <c r="P17" s="4"/>
      <c r="Q17" s="4">
        <v>196</v>
      </c>
    </row>
    <row r="18" spans="1:17" s="222" customFormat="1" ht="15">
      <c r="A18" s="115"/>
      <c r="B18" s="115" t="s">
        <v>116</v>
      </c>
      <c r="C18" s="4">
        <v>161</v>
      </c>
      <c r="D18" s="4"/>
      <c r="E18" s="4">
        <v>166</v>
      </c>
      <c r="F18" s="4"/>
      <c r="G18" s="4">
        <v>177</v>
      </c>
      <c r="H18" s="4"/>
      <c r="I18" s="4">
        <v>177</v>
      </c>
      <c r="J18" s="4"/>
      <c r="K18" s="4">
        <v>173</v>
      </c>
      <c r="L18" s="4"/>
      <c r="M18" s="4">
        <v>180</v>
      </c>
      <c r="N18" s="4"/>
      <c r="O18" s="4">
        <v>185</v>
      </c>
      <c r="P18" s="4"/>
      <c r="Q18" s="4">
        <v>190</v>
      </c>
    </row>
    <row r="19" spans="1:17" s="222" customFormat="1" ht="15">
      <c r="A19" s="115"/>
      <c r="B19" s="115" t="s">
        <v>117</v>
      </c>
      <c r="C19" s="4">
        <v>2</v>
      </c>
      <c r="D19" s="4"/>
      <c r="E19" s="4">
        <v>4</v>
      </c>
      <c r="F19" s="4"/>
      <c r="G19" s="4">
        <v>4</v>
      </c>
      <c r="H19" s="4"/>
      <c r="I19" s="4">
        <v>2</v>
      </c>
      <c r="J19" s="4"/>
      <c r="K19" s="4">
        <v>3</v>
      </c>
      <c r="L19" s="4"/>
      <c r="M19" s="4">
        <v>4</v>
      </c>
      <c r="N19" s="4"/>
      <c r="O19" s="4">
        <v>4</v>
      </c>
      <c r="P19" s="4"/>
      <c r="Q19" s="4">
        <v>3</v>
      </c>
    </row>
    <row r="20" spans="1:17" s="222" customFormat="1" ht="15">
      <c r="A20" s="115"/>
      <c r="B20" s="115" t="s">
        <v>118</v>
      </c>
      <c r="C20" s="4">
        <v>75</v>
      </c>
      <c r="D20" s="4"/>
      <c r="E20" s="4">
        <v>77</v>
      </c>
      <c r="F20" s="4"/>
      <c r="G20" s="4">
        <v>75</v>
      </c>
      <c r="H20" s="4"/>
      <c r="I20" s="4">
        <v>82</v>
      </c>
      <c r="J20" s="4"/>
      <c r="K20" s="4">
        <v>77</v>
      </c>
      <c r="L20" s="4"/>
      <c r="M20" s="4">
        <v>84</v>
      </c>
      <c r="N20" s="4"/>
      <c r="O20" s="4">
        <v>86</v>
      </c>
      <c r="P20" s="4"/>
      <c r="Q20" s="4">
        <v>89</v>
      </c>
    </row>
    <row r="21" spans="1:17" s="222" customFormat="1" ht="15">
      <c r="A21" s="115"/>
      <c r="B21" s="14" t="s">
        <v>189</v>
      </c>
      <c r="C21" s="4">
        <v>350</v>
      </c>
      <c r="D21" s="4"/>
      <c r="E21" s="4">
        <v>360</v>
      </c>
      <c r="F21" s="4"/>
      <c r="G21" s="4">
        <v>364</v>
      </c>
      <c r="H21" s="4"/>
      <c r="I21" s="4">
        <v>370</v>
      </c>
      <c r="J21" s="4"/>
      <c r="K21" s="4">
        <v>388</v>
      </c>
      <c r="L21" s="4"/>
      <c r="M21" s="4">
        <v>390</v>
      </c>
      <c r="N21" s="4"/>
      <c r="O21" s="4">
        <v>362</v>
      </c>
      <c r="P21" s="4"/>
      <c r="Q21" s="4">
        <v>381</v>
      </c>
    </row>
    <row r="22" spans="1:17" ht="15">
      <c r="A22" s="11"/>
      <c r="B22" s="14" t="s">
        <v>121</v>
      </c>
      <c r="C22" s="19">
        <v>402</v>
      </c>
      <c r="D22" s="39"/>
      <c r="E22" s="19">
        <v>445</v>
      </c>
      <c r="F22" s="39"/>
      <c r="G22" s="19">
        <v>439</v>
      </c>
      <c r="H22" s="39"/>
      <c r="I22" s="19">
        <v>414</v>
      </c>
      <c r="J22" s="39"/>
      <c r="K22" s="19">
        <v>424</v>
      </c>
      <c r="L22" s="39"/>
      <c r="M22" s="19">
        <v>461</v>
      </c>
      <c r="N22" s="39"/>
      <c r="O22" s="19">
        <v>494</v>
      </c>
      <c r="P22" s="39"/>
      <c r="Q22" s="19">
        <v>503</v>
      </c>
    </row>
    <row r="23" spans="1:17" ht="15">
      <c r="A23" s="14"/>
      <c r="B23" s="14"/>
      <c r="C23" s="4">
        <f>SUM(C15:C22)</f>
        <v>3630</v>
      </c>
      <c r="D23" s="4"/>
      <c r="E23" s="4">
        <f>SUM(E15:E22)</f>
        <v>4023</v>
      </c>
      <c r="F23" s="4"/>
      <c r="G23" s="4">
        <f>SUM(G15:G22)</f>
        <v>4204</v>
      </c>
      <c r="H23" s="4"/>
      <c r="I23" s="4">
        <f>SUM(I15:I22)</f>
        <v>3982</v>
      </c>
      <c r="J23" s="1"/>
      <c r="K23" s="4">
        <f>SUM(K15:K22)</f>
        <v>4123</v>
      </c>
      <c r="L23" s="4"/>
      <c r="M23" s="4">
        <f>SUM(M15:M22)</f>
        <v>4552</v>
      </c>
      <c r="N23" s="4"/>
      <c r="O23" s="4">
        <f>SUM(O15:O22)</f>
        <v>4675</v>
      </c>
      <c r="P23" s="4"/>
      <c r="Q23" s="4">
        <f>SUM(Q15:Q22)</f>
        <v>4509</v>
      </c>
    </row>
    <row r="24" spans="1:17" s="223" customFormat="1" ht="15">
      <c r="A24" s="331"/>
      <c r="B24" s="11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ht="15.75" thickBot="1">
      <c r="A25" s="11" t="s">
        <v>190</v>
      </c>
      <c r="B25" s="11"/>
      <c r="C25" s="27">
        <f>C12-C23</f>
        <v>615</v>
      </c>
      <c r="D25" s="59"/>
      <c r="E25" s="27">
        <f>E12-E23</f>
        <v>502</v>
      </c>
      <c r="F25" s="59"/>
      <c r="G25" s="27">
        <f>G12-G23</f>
        <v>624</v>
      </c>
      <c r="H25" s="59"/>
      <c r="I25" s="27">
        <f>I12-I23</f>
        <v>815</v>
      </c>
      <c r="J25" s="118"/>
      <c r="K25" s="27">
        <f>K12-K23</f>
        <v>676</v>
      </c>
      <c r="L25" s="59"/>
      <c r="M25" s="27">
        <f>M12-M23</f>
        <v>590</v>
      </c>
      <c r="N25" s="59"/>
      <c r="O25" s="27">
        <f>O12-O23</f>
        <v>586</v>
      </c>
      <c r="P25" s="59"/>
      <c r="Q25" s="27">
        <f>Q12-Q23</f>
        <v>811</v>
      </c>
    </row>
    <row r="26" spans="1:17" ht="15.75" thickTop="1">
      <c r="A26" s="11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1"/>
      <c r="B27" s="1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1"/>
      <c r="B28" s="1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>
      <c r="A29" s="35" t="s">
        <v>134</v>
      </c>
      <c r="B29" s="1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5">
      <c r="A30" s="35"/>
      <c r="B30" s="11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">
      <c r="A31" s="14" t="s">
        <v>135</v>
      </c>
      <c r="B31" s="11"/>
      <c r="C31" s="43">
        <f>C25/C12</f>
        <v>0.14487632508833923</v>
      </c>
      <c r="D31" s="43"/>
      <c r="E31" s="43">
        <f>E25/E12</f>
        <v>0.11093922651933702</v>
      </c>
      <c r="F31" s="43"/>
      <c r="G31" s="43">
        <f>G25/G12</f>
        <v>0.12924606462303231</v>
      </c>
      <c r="H31" s="43"/>
      <c r="I31" s="43">
        <f>I25/I12</f>
        <v>0.16989785282468209</v>
      </c>
      <c r="J31" s="40"/>
      <c r="K31" s="43">
        <f>K25/K12</f>
        <v>0.14086267972494271</v>
      </c>
      <c r="L31" s="43"/>
      <c r="M31" s="43">
        <f>M25/M12</f>
        <v>0.11474134577985219</v>
      </c>
      <c r="N31" s="43"/>
      <c r="O31" s="43">
        <f>O25/O12</f>
        <v>0.11138566812393082</v>
      </c>
      <c r="P31" s="43"/>
      <c r="Q31" s="43">
        <f>Q25/Q12</f>
        <v>0.15244360902255638</v>
      </c>
    </row>
    <row r="32" spans="1:17" ht="12" customHeight="1">
      <c r="A32" s="14"/>
      <c r="B32" s="11"/>
      <c r="C32" s="43"/>
      <c r="D32" s="43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</row>
    <row r="33" spans="1:17" ht="15" customHeight="1">
      <c r="A33" s="312" t="s">
        <v>160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"/>
      <c r="P33" s="1"/>
      <c r="Q33" s="12"/>
    </row>
    <row r="34" spans="1:17" ht="12" customHeight="1">
      <c r="A34" s="14"/>
      <c r="B34" s="11"/>
      <c r="C34" s="43"/>
      <c r="D34" s="43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</row>
    <row r="35" spans="1:17" ht="21.75">
      <c r="A35" s="354"/>
      <c r="C35" s="313"/>
      <c r="D35" s="313"/>
      <c r="Q35" s="355"/>
    </row>
  </sheetData>
  <mergeCells count="1">
    <mergeCell ref="K7:Q7"/>
  </mergeCells>
  <printOptions horizontalCentered="1"/>
  <pageMargins left="0.75" right="0.75" top="0.5" bottom="0.5" header="0.5" footer="0.25"/>
  <pageSetup scale="61" firstPageNumber="2" orientation="portrait" r:id="rId1"/>
  <headerFooter scaleWithDoc="0" alignWithMargins="0">
    <oddFooter>&amp;R &amp;"Arial,Regular"&amp;10Q4 FY22 Stat Book /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E35"/>
  <sheetViews>
    <sheetView view="pageBreakPreview" zoomScaleNormal="80" zoomScaleSheetLayoutView="100" workbookViewId="0">
      <selection sqref="A1:Q1"/>
    </sheetView>
  </sheetViews>
  <sheetFormatPr defaultColWidth="10.625" defaultRowHeight="12.75"/>
  <cols>
    <col min="1" max="1" width="3.125" style="22" customWidth="1"/>
    <col min="2" max="2" width="36.2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0" width="0.75" style="12" customWidth="1"/>
    <col min="11" max="11" width="12" style="12" customWidth="1"/>
    <col min="12" max="12" width="0.75" style="12" customWidth="1"/>
    <col min="13" max="13" width="12" style="12" customWidth="1"/>
    <col min="14" max="14" width="0.75" style="12" customWidth="1"/>
    <col min="15" max="15" width="12" style="12" customWidth="1"/>
    <col min="16" max="16" width="0.75" style="12" customWidth="1"/>
    <col min="17" max="17" width="12" style="12" customWidth="1"/>
    <col min="18" max="16384" width="10.625" style="12"/>
  </cols>
  <sheetData>
    <row r="1" spans="1:239" s="225" customFormat="1" ht="24.75" customHeight="1">
      <c r="A1" s="454" t="s">
        <v>288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239" s="225" customFormat="1" ht="24.75" customHeight="1">
      <c r="A2" s="454" t="s">
        <v>143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</row>
    <row r="3" spans="1:239" s="225" customFormat="1" ht="24.75" customHeight="1">
      <c r="A3" s="454" t="s">
        <v>161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</row>
    <row r="4" spans="1:239" s="92" customFormat="1" ht="18">
      <c r="A4" s="96"/>
      <c r="B4" s="112"/>
      <c r="C4" s="30"/>
      <c r="D4" s="30"/>
      <c r="E4" s="112"/>
      <c r="F4" s="112"/>
      <c r="G4" s="96"/>
      <c r="H4" s="96"/>
      <c r="I4" s="96"/>
    </row>
    <row r="5" spans="1:239" ht="13.5" customHeight="1">
      <c r="A5" s="22" t="s">
        <v>101</v>
      </c>
      <c r="B5" s="232"/>
      <c r="C5" s="232"/>
      <c r="D5" s="232"/>
      <c r="E5" s="232"/>
      <c r="F5" s="232"/>
      <c r="G5" s="232"/>
      <c r="H5" s="232"/>
      <c r="I5" s="232"/>
      <c r="J5" s="197"/>
      <c r="K5" s="197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</row>
    <row r="6" spans="1:239" ht="13.5" customHeight="1">
      <c r="A6" s="22" t="s">
        <v>55</v>
      </c>
      <c r="B6" s="232"/>
      <c r="C6" s="233"/>
      <c r="D6" s="233"/>
      <c r="E6" s="233"/>
      <c r="F6" s="233"/>
      <c r="G6" s="233"/>
      <c r="H6" s="233"/>
      <c r="I6" s="233"/>
      <c r="L6" s="197"/>
    </row>
    <row r="7" spans="1:239" s="198" customFormat="1" ht="19.5" customHeight="1" thickBot="1">
      <c r="A7" s="14"/>
      <c r="B7" s="14"/>
      <c r="C7" s="31" t="s">
        <v>7</v>
      </c>
      <c r="D7" s="31"/>
      <c r="E7" s="31"/>
      <c r="F7" s="31"/>
      <c r="G7" s="31"/>
      <c r="H7" s="31"/>
      <c r="I7" s="31"/>
      <c r="K7" s="31" t="s">
        <v>8</v>
      </c>
      <c r="L7" s="31"/>
      <c r="M7" s="31"/>
      <c r="N7" s="31"/>
      <c r="O7" s="31"/>
      <c r="P7" s="31"/>
      <c r="Q7" s="31"/>
    </row>
    <row r="8" spans="1:239" s="26" customFormat="1" ht="15.75" customHeight="1">
      <c r="A8" s="113"/>
      <c r="B8" s="113"/>
      <c r="C8" s="26" t="s">
        <v>145</v>
      </c>
      <c r="E8" s="26" t="s">
        <v>146</v>
      </c>
      <c r="G8" s="26" t="s">
        <v>147</v>
      </c>
      <c r="I8" s="26" t="s">
        <v>148</v>
      </c>
      <c r="K8" s="26" t="s">
        <v>145</v>
      </c>
      <c r="M8" s="26" t="s">
        <v>146</v>
      </c>
      <c r="O8" s="26" t="s">
        <v>147</v>
      </c>
      <c r="Q8" s="26" t="s">
        <v>148</v>
      </c>
    </row>
    <row r="9" spans="1:239" s="26" customFormat="1" ht="15.75" customHeight="1">
      <c r="A9" s="113"/>
      <c r="B9" s="113"/>
      <c r="C9" s="13" t="s">
        <v>298</v>
      </c>
      <c r="D9" s="13"/>
      <c r="E9" s="13" t="s">
        <v>149</v>
      </c>
      <c r="F9" s="13"/>
      <c r="G9" s="13" t="s">
        <v>149</v>
      </c>
      <c r="H9" s="13"/>
      <c r="I9" s="13" t="s">
        <v>149</v>
      </c>
      <c r="K9" s="13" t="s">
        <v>298</v>
      </c>
      <c r="M9" s="13" t="s">
        <v>149</v>
      </c>
      <c r="O9" s="13" t="s">
        <v>149</v>
      </c>
      <c r="Q9" s="13" t="s">
        <v>149</v>
      </c>
    </row>
    <row r="10" spans="1:239" s="26" customFormat="1" ht="15.75">
      <c r="A10" s="35"/>
      <c r="B10" s="33"/>
      <c r="C10" s="13"/>
      <c r="D10" s="13"/>
      <c r="E10" s="13"/>
      <c r="F10" s="13"/>
      <c r="G10" s="13"/>
      <c r="H10" s="13"/>
      <c r="I10" s="13"/>
    </row>
    <row r="11" spans="1:239" s="198" customFormat="1" ht="15">
      <c r="A11" s="11"/>
      <c r="B11" s="33"/>
      <c r="C11" s="14"/>
      <c r="D11" s="14"/>
      <c r="E11" s="14"/>
      <c r="F11" s="14"/>
      <c r="G11" s="14"/>
      <c r="H11" s="14"/>
      <c r="I11" s="14"/>
    </row>
    <row r="12" spans="1:239" s="198" customFormat="1" ht="15">
      <c r="A12" s="14" t="s">
        <v>299</v>
      </c>
      <c r="B12" s="11"/>
      <c r="C12" s="25">
        <v>5179</v>
      </c>
      <c r="D12" s="25"/>
      <c r="E12" s="25">
        <v>5315</v>
      </c>
      <c r="F12" s="25"/>
      <c r="G12" s="25">
        <v>5845</v>
      </c>
      <c r="H12" s="25"/>
      <c r="I12" s="25">
        <v>6394</v>
      </c>
      <c r="K12" s="119">
        <v>7040</v>
      </c>
      <c r="L12" s="119"/>
      <c r="M12" s="119">
        <v>7344</v>
      </c>
      <c r="N12" s="119"/>
      <c r="O12" s="119">
        <v>7980</v>
      </c>
      <c r="Q12" s="119">
        <v>8132</v>
      </c>
    </row>
    <row r="13" spans="1:239" s="198" customFormat="1" ht="15">
      <c r="A13" s="14"/>
      <c r="B13" s="11"/>
      <c r="C13" s="1"/>
      <c r="D13" s="1"/>
      <c r="E13" s="1"/>
      <c r="F13" s="1"/>
      <c r="G13" s="1"/>
      <c r="H13" s="1"/>
      <c r="I13" s="1"/>
    </row>
    <row r="14" spans="1:239" s="198" customFormat="1" ht="17.649999999999999" customHeight="1">
      <c r="A14" s="14" t="s">
        <v>112</v>
      </c>
      <c r="B14" s="11"/>
      <c r="C14" s="4"/>
      <c r="D14" s="4"/>
      <c r="E14" s="4"/>
      <c r="F14" s="4"/>
      <c r="G14" s="4"/>
      <c r="H14" s="4"/>
      <c r="I14" s="4"/>
    </row>
    <row r="15" spans="1:239" s="5" customFormat="1" ht="15">
      <c r="A15" s="115"/>
      <c r="B15" s="11" t="s">
        <v>113</v>
      </c>
      <c r="C15" s="4">
        <v>871</v>
      </c>
      <c r="D15" s="4"/>
      <c r="E15" s="4">
        <v>971</v>
      </c>
      <c r="F15" s="4"/>
      <c r="G15" s="4">
        <v>1046</v>
      </c>
      <c r="H15" s="4"/>
      <c r="I15" s="4">
        <v>1172</v>
      </c>
      <c r="K15" s="5">
        <v>1274</v>
      </c>
      <c r="M15" s="5">
        <v>1557</v>
      </c>
      <c r="O15" s="5">
        <v>1652</v>
      </c>
      <c r="Q15" s="5">
        <v>1577</v>
      </c>
    </row>
    <row r="16" spans="1:239" s="5" customFormat="1" ht="15">
      <c r="A16" s="115"/>
      <c r="B16" s="11" t="s">
        <v>114</v>
      </c>
      <c r="C16" s="4">
        <v>2303</v>
      </c>
      <c r="D16" s="4"/>
      <c r="E16" s="4">
        <v>2561</v>
      </c>
      <c r="F16" s="4"/>
      <c r="G16" s="4">
        <v>2908</v>
      </c>
      <c r="H16" s="4"/>
      <c r="I16" s="4">
        <v>3027</v>
      </c>
      <c r="K16" s="5">
        <v>3291</v>
      </c>
      <c r="M16" s="5">
        <v>3488</v>
      </c>
      <c r="O16" s="5">
        <v>3745</v>
      </c>
      <c r="Q16" s="5">
        <v>3602</v>
      </c>
    </row>
    <row r="17" spans="1:17" s="5" customFormat="1" ht="15">
      <c r="A17" s="115"/>
      <c r="B17" s="115" t="s">
        <v>290</v>
      </c>
      <c r="C17" s="4">
        <v>239</v>
      </c>
      <c r="D17" s="4"/>
      <c r="E17" s="4">
        <v>249</v>
      </c>
      <c r="F17" s="4"/>
      <c r="G17" s="4">
        <v>256</v>
      </c>
      <c r="H17" s="4"/>
      <c r="I17" s="4">
        <v>245</v>
      </c>
      <c r="K17" s="5">
        <v>264</v>
      </c>
      <c r="M17" s="5">
        <v>289</v>
      </c>
      <c r="O17" s="5">
        <v>306</v>
      </c>
      <c r="Q17" s="5">
        <v>307</v>
      </c>
    </row>
    <row r="18" spans="1:17" s="5" customFormat="1" ht="15">
      <c r="A18" s="115"/>
      <c r="B18" s="115" t="s">
        <v>116</v>
      </c>
      <c r="C18" s="4">
        <v>193</v>
      </c>
      <c r="D18" s="4"/>
      <c r="E18" s="4">
        <v>195</v>
      </c>
      <c r="F18" s="4"/>
      <c r="G18" s="4">
        <v>197</v>
      </c>
      <c r="H18" s="4"/>
      <c r="I18" s="4">
        <v>204</v>
      </c>
      <c r="K18" s="5">
        <v>204</v>
      </c>
      <c r="M18" s="5">
        <v>205</v>
      </c>
      <c r="O18" s="5">
        <v>214</v>
      </c>
      <c r="Q18" s="5">
        <v>220</v>
      </c>
    </row>
    <row r="19" spans="1:17" s="5" customFormat="1" ht="15">
      <c r="A19" s="115"/>
      <c r="B19" s="115" t="s">
        <v>117</v>
      </c>
      <c r="C19" s="4">
        <v>3</v>
      </c>
      <c r="D19" s="4"/>
      <c r="E19" s="4">
        <v>4</v>
      </c>
      <c r="F19" s="4"/>
      <c r="G19" s="4">
        <v>4</v>
      </c>
      <c r="H19" s="4"/>
      <c r="I19" s="4">
        <v>4</v>
      </c>
      <c r="K19" s="5">
        <v>4</v>
      </c>
      <c r="M19" s="5">
        <v>5</v>
      </c>
      <c r="O19" s="5">
        <v>6</v>
      </c>
      <c r="Q19" s="5">
        <v>6</v>
      </c>
    </row>
    <row r="20" spans="1:17" s="5" customFormat="1" ht="15">
      <c r="A20" s="115"/>
      <c r="B20" s="115" t="s">
        <v>118</v>
      </c>
      <c r="C20" s="4">
        <v>87</v>
      </c>
      <c r="D20" s="4"/>
      <c r="E20" s="4">
        <v>98</v>
      </c>
      <c r="F20" s="4"/>
      <c r="G20" s="4">
        <v>101</v>
      </c>
      <c r="H20" s="4"/>
      <c r="I20" s="4">
        <v>106</v>
      </c>
      <c r="K20" s="5">
        <v>107</v>
      </c>
      <c r="M20" s="5">
        <v>124</v>
      </c>
      <c r="O20" s="5">
        <v>125</v>
      </c>
      <c r="Q20" s="5">
        <v>140</v>
      </c>
    </row>
    <row r="21" spans="1:17" s="5" customFormat="1" ht="15">
      <c r="A21" s="115"/>
      <c r="B21" s="14" t="s">
        <v>189</v>
      </c>
      <c r="C21" s="4">
        <v>375</v>
      </c>
      <c r="D21" s="4"/>
      <c r="E21" s="4">
        <v>394</v>
      </c>
      <c r="F21" s="4"/>
      <c r="G21" s="4">
        <v>405</v>
      </c>
      <c r="H21" s="4"/>
      <c r="I21" s="4">
        <v>407</v>
      </c>
      <c r="K21" s="5">
        <v>432</v>
      </c>
      <c r="M21" s="5">
        <v>446</v>
      </c>
      <c r="O21" s="5">
        <v>480</v>
      </c>
      <c r="Q21" s="5">
        <v>504</v>
      </c>
    </row>
    <row r="22" spans="1:17" s="198" customFormat="1" ht="15">
      <c r="A22" s="11"/>
      <c r="B22" s="14" t="s">
        <v>121</v>
      </c>
      <c r="C22" s="19">
        <v>464</v>
      </c>
      <c r="D22" s="39"/>
      <c r="E22" s="19">
        <v>501</v>
      </c>
      <c r="F22" s="39"/>
      <c r="G22" s="19">
        <v>573</v>
      </c>
      <c r="H22" s="39"/>
      <c r="I22" s="19">
        <v>556</v>
      </c>
      <c r="K22" s="19">
        <v>630</v>
      </c>
      <c r="M22" s="19">
        <v>678</v>
      </c>
      <c r="O22" s="19">
        <v>750</v>
      </c>
      <c r="Q22" s="19">
        <v>671</v>
      </c>
    </row>
    <row r="23" spans="1:17" s="198" customFormat="1" ht="15">
      <c r="A23" s="14"/>
      <c r="B23" s="14"/>
      <c r="C23" s="4">
        <f>SUM(C15:C22)</f>
        <v>4535</v>
      </c>
      <c r="D23" s="4"/>
      <c r="E23" s="4">
        <f>SUM(E15:E22)</f>
        <v>4973</v>
      </c>
      <c r="F23" s="4"/>
      <c r="G23" s="4">
        <f>SUM(G15:G22)</f>
        <v>5490</v>
      </c>
      <c r="H23" s="4"/>
      <c r="I23" s="4">
        <f>SUM(I15:I22)</f>
        <v>5721</v>
      </c>
      <c r="K23" s="4">
        <f>SUM(K15:K22)</f>
        <v>6206</v>
      </c>
      <c r="M23" s="4">
        <v>6792</v>
      </c>
      <c r="O23" s="4">
        <f>SUM(O15:O22)</f>
        <v>7278</v>
      </c>
      <c r="Q23" s="4">
        <f>SUM(Q15:Q22)</f>
        <v>7027</v>
      </c>
    </row>
    <row r="24" spans="1:17" s="374" customFormat="1" ht="15">
      <c r="A24" s="331"/>
      <c r="B24" s="116"/>
      <c r="C24" s="44"/>
      <c r="D24" s="44"/>
      <c r="E24" s="44"/>
      <c r="F24" s="44"/>
      <c r="G24" s="44"/>
      <c r="H24" s="44"/>
      <c r="I24" s="44"/>
    </row>
    <row r="25" spans="1:17" s="198" customFormat="1" ht="15.75" thickBot="1">
      <c r="A25" s="11" t="s">
        <v>190</v>
      </c>
      <c r="B25" s="11"/>
      <c r="C25" s="27">
        <f>C12-C23</f>
        <v>644</v>
      </c>
      <c r="D25" s="59"/>
      <c r="E25" s="27">
        <f>E12-E23</f>
        <v>342</v>
      </c>
      <c r="F25" s="59"/>
      <c r="G25" s="27">
        <f>G12-G23</f>
        <v>355</v>
      </c>
      <c r="H25" s="59"/>
      <c r="I25" s="27">
        <f>I12-I23</f>
        <v>673</v>
      </c>
      <c r="K25" s="27">
        <f>K12-K23</f>
        <v>834</v>
      </c>
      <c r="M25" s="27">
        <v>552</v>
      </c>
      <c r="O25" s="27">
        <f>O12-O23</f>
        <v>702</v>
      </c>
      <c r="Q25" s="27">
        <f>Q12-Q23</f>
        <v>1105</v>
      </c>
    </row>
    <row r="26" spans="1:17" s="198" customFormat="1" ht="15.75" thickTop="1">
      <c r="A26" s="11"/>
      <c r="B26" s="11"/>
      <c r="C26" s="1"/>
      <c r="D26" s="1"/>
      <c r="E26" s="1"/>
      <c r="F26" s="1"/>
      <c r="G26" s="1"/>
      <c r="H26" s="1"/>
      <c r="I26" s="1"/>
    </row>
    <row r="27" spans="1:17" s="198" customFormat="1" ht="15">
      <c r="A27" s="11"/>
      <c r="B27" s="11"/>
      <c r="C27" s="1"/>
      <c r="D27" s="1"/>
      <c r="E27" s="1"/>
      <c r="F27" s="1"/>
      <c r="G27" s="1"/>
      <c r="H27" s="1"/>
      <c r="I27" s="1"/>
    </row>
    <row r="28" spans="1:17" s="198" customFormat="1" ht="15">
      <c r="A28" s="11"/>
      <c r="B28" s="11"/>
      <c r="C28" s="4"/>
      <c r="D28" s="4"/>
      <c r="E28" s="4"/>
      <c r="F28" s="4"/>
      <c r="G28" s="4"/>
      <c r="H28" s="4"/>
      <c r="I28" s="4"/>
    </row>
    <row r="29" spans="1:17" s="198" customFormat="1" ht="15">
      <c r="A29" s="35" t="s">
        <v>134</v>
      </c>
      <c r="B29" s="117"/>
      <c r="C29" s="4"/>
      <c r="D29" s="4"/>
      <c r="E29" s="4"/>
      <c r="F29" s="4"/>
      <c r="G29" s="4"/>
      <c r="H29" s="4"/>
      <c r="I29" s="4"/>
    </row>
    <row r="30" spans="1:17" s="198" customFormat="1" ht="15">
      <c r="A30" s="35"/>
      <c r="B30" s="117"/>
      <c r="C30" s="1"/>
      <c r="D30" s="1"/>
      <c r="E30" s="1"/>
      <c r="F30" s="1"/>
      <c r="G30" s="1"/>
      <c r="H30" s="1"/>
      <c r="I30" s="1"/>
    </row>
    <row r="31" spans="1:17" s="198" customFormat="1" ht="15">
      <c r="A31" s="14" t="s">
        <v>135</v>
      </c>
      <c r="B31" s="11"/>
      <c r="C31" s="43">
        <f>C25/C12</f>
        <v>0.12434832979339641</v>
      </c>
      <c r="D31" s="43"/>
      <c r="E31" s="43">
        <f>E25/E12</f>
        <v>6.4346190028222019E-2</v>
      </c>
      <c r="F31" s="43"/>
      <c r="G31" s="43">
        <f>G25/G12</f>
        <v>6.0735671514114631E-2</v>
      </c>
      <c r="H31" s="43"/>
      <c r="I31" s="43">
        <f>I25/I12</f>
        <v>0.10525492649358774</v>
      </c>
      <c r="K31" s="43">
        <f>K25/K12</f>
        <v>0.11846590909090909</v>
      </c>
      <c r="M31" s="43">
        <f>M25/M12</f>
        <v>7.5163398692810454E-2</v>
      </c>
      <c r="O31" s="43">
        <f>O25/O12</f>
        <v>8.7969924812030073E-2</v>
      </c>
      <c r="Q31" s="43">
        <f>Q25/Q12</f>
        <v>0.13588293162813575</v>
      </c>
    </row>
    <row r="32" spans="1:17">
      <c r="A32" s="230"/>
      <c r="B32" s="232"/>
      <c r="C32" s="231"/>
      <c r="D32" s="231"/>
      <c r="E32" s="231"/>
      <c r="F32" s="231"/>
      <c r="G32" s="231"/>
      <c r="H32" s="231"/>
      <c r="I32" s="231"/>
    </row>
    <row r="33" spans="1:9" ht="15" customHeight="1">
      <c r="A33" s="312" t="s">
        <v>160</v>
      </c>
      <c r="B33" s="232"/>
      <c r="C33" s="232"/>
      <c r="D33" s="232"/>
      <c r="E33" s="232"/>
      <c r="F33" s="232"/>
      <c r="G33" s="232"/>
      <c r="H33" s="232"/>
      <c r="I33" s="232"/>
    </row>
    <row r="34" spans="1:9">
      <c r="A34" s="230"/>
      <c r="B34" s="232"/>
      <c r="C34" s="231"/>
      <c r="D34" s="231"/>
      <c r="E34" s="231"/>
      <c r="F34" s="231"/>
      <c r="G34" s="231"/>
      <c r="H34" s="231"/>
      <c r="I34" s="231"/>
    </row>
    <row r="35" spans="1:9" ht="21.75">
      <c r="A35" s="354"/>
      <c r="C35" s="313"/>
      <c r="D35" s="313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59" firstPageNumber="2" orientation="portrait" r:id="rId1"/>
  <headerFooter scaleWithDoc="0" alignWithMargins="0">
    <oddFooter>&amp;L&amp;"Arial,Regular"&amp;10 23 / Q4 FY22 Stat Book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B9DC-EE59-4A6E-B866-35AD727A9C45}">
  <sheetPr>
    <pageSetUpPr fitToPage="1"/>
  </sheetPr>
  <dimension ref="A1:HW35"/>
  <sheetViews>
    <sheetView view="pageBreakPreview" zoomScaleNormal="80" zoomScaleSheetLayoutView="100" workbookViewId="0">
      <selection sqref="A1:I1"/>
    </sheetView>
  </sheetViews>
  <sheetFormatPr defaultColWidth="10.625" defaultRowHeight="12.75"/>
  <cols>
    <col min="1" max="1" width="3.125" style="22" customWidth="1"/>
    <col min="2" max="2" width="36.2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6384" width="10.625" style="12"/>
  </cols>
  <sheetData>
    <row r="1" spans="1:231" s="381" customFormat="1" ht="20.25">
      <c r="A1" s="457" t="s">
        <v>288</v>
      </c>
      <c r="B1" s="457"/>
      <c r="C1" s="457"/>
      <c r="D1" s="457"/>
      <c r="E1" s="457"/>
      <c r="F1" s="457"/>
      <c r="G1" s="457"/>
      <c r="H1" s="457"/>
      <c r="I1" s="457"/>
    </row>
    <row r="2" spans="1:231" s="381" customFormat="1" ht="20.25">
      <c r="A2" s="457" t="s">
        <v>143</v>
      </c>
      <c r="B2" s="457"/>
      <c r="C2" s="457"/>
      <c r="D2" s="457"/>
      <c r="E2" s="457"/>
      <c r="F2" s="457"/>
      <c r="G2" s="457"/>
      <c r="H2" s="457"/>
      <c r="I2" s="457"/>
    </row>
    <row r="3" spans="1:231" s="381" customFormat="1" ht="20.25">
      <c r="A3" s="457" t="s">
        <v>56</v>
      </c>
      <c r="B3" s="457"/>
      <c r="C3" s="457"/>
      <c r="D3" s="457"/>
      <c r="E3" s="457"/>
      <c r="F3" s="457"/>
      <c r="G3" s="457"/>
      <c r="H3" s="457"/>
      <c r="I3" s="457"/>
    </row>
    <row r="4" spans="1:231" s="92" customFormat="1" ht="18">
      <c r="A4" s="96"/>
      <c r="B4" s="112"/>
      <c r="C4" s="30"/>
      <c r="D4" s="30"/>
      <c r="E4" s="112"/>
      <c r="F4" s="112"/>
      <c r="G4" s="96"/>
      <c r="H4" s="96"/>
      <c r="I4" s="96"/>
    </row>
    <row r="5" spans="1:231" ht="13.5" customHeight="1">
      <c r="A5" s="22" t="s">
        <v>162</v>
      </c>
      <c r="B5" s="232"/>
      <c r="C5" s="232"/>
      <c r="D5" s="232"/>
      <c r="E5" s="232"/>
      <c r="F5" s="232"/>
      <c r="G5" s="232"/>
      <c r="H5" s="232"/>
      <c r="I5" s="23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</row>
    <row r="6" spans="1:231" ht="13.5" customHeight="1">
      <c r="A6" s="22" t="s">
        <v>55</v>
      </c>
      <c r="B6" s="232"/>
      <c r="C6" s="233"/>
      <c r="D6" s="233"/>
      <c r="E6" s="233"/>
      <c r="F6" s="233"/>
      <c r="G6" s="233"/>
      <c r="H6" s="233"/>
      <c r="I6" s="233"/>
    </row>
    <row r="7" spans="1:231" s="198" customFormat="1" ht="19.5" customHeight="1" thickBot="1">
      <c r="A7" s="14"/>
      <c r="B7" s="14"/>
      <c r="C7" s="31" t="s">
        <v>56</v>
      </c>
      <c r="D7" s="31"/>
      <c r="E7" s="31"/>
      <c r="F7" s="31"/>
      <c r="G7" s="31"/>
      <c r="H7" s="31"/>
      <c r="I7" s="31"/>
    </row>
    <row r="8" spans="1:231" s="26" customFormat="1" ht="15.75" customHeight="1">
      <c r="A8" s="113"/>
      <c r="B8" s="113"/>
      <c r="C8" s="26" t="s">
        <v>145</v>
      </c>
      <c r="E8" s="26" t="s">
        <v>146</v>
      </c>
      <c r="G8" s="26" t="s">
        <v>147</v>
      </c>
      <c r="I8" s="26" t="s">
        <v>148</v>
      </c>
    </row>
    <row r="9" spans="1:231" s="26" customFormat="1" ht="15.75" customHeight="1">
      <c r="A9" s="113"/>
      <c r="B9" s="113"/>
      <c r="C9" s="13" t="s">
        <v>298</v>
      </c>
      <c r="D9" s="13"/>
      <c r="E9" s="13" t="s">
        <v>149</v>
      </c>
      <c r="F9" s="13"/>
      <c r="G9" s="13" t="s">
        <v>149</v>
      </c>
      <c r="H9" s="13"/>
      <c r="I9" s="13" t="s">
        <v>149</v>
      </c>
    </row>
    <row r="10" spans="1:231" s="26" customFormat="1" ht="15.75" hidden="1">
      <c r="A10" s="35"/>
      <c r="B10" s="33"/>
      <c r="C10" s="13"/>
      <c r="D10" s="13"/>
      <c r="E10" s="13"/>
      <c r="F10" s="13"/>
      <c r="G10" s="13"/>
      <c r="H10" s="13"/>
      <c r="I10" s="13"/>
    </row>
    <row r="11" spans="1:231" s="198" customFormat="1" ht="15">
      <c r="A11" s="11"/>
      <c r="B11" s="33"/>
      <c r="C11" s="14"/>
      <c r="D11" s="14"/>
      <c r="E11" s="14"/>
      <c r="F11" s="14"/>
      <c r="G11" s="14"/>
      <c r="H11" s="14"/>
      <c r="I11" s="14"/>
    </row>
    <row r="12" spans="1:231" s="198" customFormat="1" ht="15">
      <c r="A12" s="14" t="s">
        <v>299</v>
      </c>
      <c r="B12" s="11"/>
      <c r="C12" s="25">
        <v>7677</v>
      </c>
      <c r="D12" s="25"/>
      <c r="E12" s="25">
        <v>8264</v>
      </c>
      <c r="F12" s="25"/>
      <c r="G12" s="25">
        <v>8800</v>
      </c>
      <c r="H12" s="25"/>
      <c r="I12" s="25">
        <v>8491</v>
      </c>
    </row>
    <row r="13" spans="1:231" s="198" customFormat="1" ht="15">
      <c r="A13" s="14"/>
      <c r="B13" s="11"/>
      <c r="C13" s="1"/>
      <c r="D13" s="1"/>
      <c r="E13" s="1"/>
      <c r="F13" s="1"/>
      <c r="G13" s="1"/>
      <c r="H13" s="1"/>
      <c r="I13" s="1"/>
    </row>
    <row r="14" spans="1:231" s="198" customFormat="1" ht="17.649999999999999" customHeight="1">
      <c r="A14" s="14" t="s">
        <v>112</v>
      </c>
      <c r="B14" s="11"/>
      <c r="C14" s="4"/>
      <c r="D14" s="4"/>
      <c r="E14" s="4"/>
      <c r="F14" s="4"/>
      <c r="G14" s="4"/>
      <c r="H14" s="4"/>
      <c r="I14" s="4"/>
    </row>
    <row r="15" spans="1:231" s="5" customFormat="1" ht="15">
      <c r="A15" s="115"/>
      <c r="B15" s="11" t="s">
        <v>113</v>
      </c>
      <c r="C15" s="4">
        <v>1613</v>
      </c>
      <c r="D15" s="4"/>
      <c r="E15" s="4">
        <v>1855</v>
      </c>
      <c r="F15" s="4"/>
      <c r="G15" s="4">
        <v>1950</v>
      </c>
      <c r="H15" s="4"/>
      <c r="I15" s="4">
        <v>1683</v>
      </c>
    </row>
    <row r="16" spans="1:231" s="5" customFormat="1" ht="15">
      <c r="A16" s="115"/>
      <c r="B16" s="11" t="s">
        <v>114</v>
      </c>
      <c r="C16" s="4">
        <v>3503</v>
      </c>
      <c r="D16" s="4"/>
      <c r="E16" s="4">
        <v>3915</v>
      </c>
      <c r="F16" s="4"/>
      <c r="G16" s="4">
        <v>4023</v>
      </c>
      <c r="H16" s="4"/>
      <c r="I16" s="4">
        <v>3791</v>
      </c>
    </row>
    <row r="17" spans="1:9" s="5" customFormat="1" ht="15">
      <c r="A17" s="115"/>
      <c r="B17" s="115" t="s">
        <v>290</v>
      </c>
      <c r="C17" s="4">
        <v>318</v>
      </c>
      <c r="D17" s="4"/>
      <c r="E17" s="4">
        <v>348</v>
      </c>
      <c r="F17" s="4"/>
      <c r="G17" s="4">
        <v>373</v>
      </c>
      <c r="H17" s="4"/>
      <c r="I17" s="4">
        <v>371</v>
      </c>
    </row>
    <row r="18" spans="1:9" s="5" customFormat="1" ht="15">
      <c r="A18" s="115"/>
      <c r="B18" s="115" t="s">
        <v>116</v>
      </c>
      <c r="C18" s="4">
        <v>226</v>
      </c>
      <c r="D18" s="4"/>
      <c r="E18" s="4">
        <v>223</v>
      </c>
      <c r="F18" s="4"/>
      <c r="G18" s="4">
        <v>233</v>
      </c>
      <c r="H18" s="4"/>
      <c r="I18" s="4">
        <v>237</v>
      </c>
    </row>
    <row r="19" spans="1:9" s="5" customFormat="1" ht="15">
      <c r="A19" s="115"/>
      <c r="B19" s="115" t="s">
        <v>117</v>
      </c>
      <c r="C19" s="4">
        <v>6</v>
      </c>
      <c r="D19" s="4"/>
      <c r="E19" s="4">
        <v>7</v>
      </c>
      <c r="F19" s="4"/>
      <c r="G19" s="4">
        <v>9</v>
      </c>
      <c r="H19" s="4"/>
      <c r="I19" s="4">
        <v>10</v>
      </c>
    </row>
    <row r="20" spans="1:9" s="5" customFormat="1" ht="15">
      <c r="A20" s="115"/>
      <c r="B20" s="115" t="s">
        <v>118</v>
      </c>
      <c r="C20" s="4">
        <v>136</v>
      </c>
      <c r="D20" s="4"/>
      <c r="E20" s="4">
        <v>149</v>
      </c>
      <c r="F20" s="4"/>
      <c r="G20" s="4">
        <v>148</v>
      </c>
      <c r="H20" s="4"/>
      <c r="I20" s="4">
        <v>151</v>
      </c>
    </row>
    <row r="21" spans="1:9" s="5" customFormat="1" ht="15">
      <c r="A21" s="115"/>
      <c r="B21" s="14" t="s">
        <v>189</v>
      </c>
      <c r="C21" s="4">
        <v>491</v>
      </c>
      <c r="D21" s="4"/>
      <c r="E21" s="4">
        <v>480</v>
      </c>
      <c r="F21" s="4"/>
      <c r="G21" s="4">
        <v>489</v>
      </c>
      <c r="H21" s="4"/>
      <c r="I21" s="4">
        <v>494</v>
      </c>
    </row>
    <row r="22" spans="1:9" s="198" customFormat="1" ht="15">
      <c r="A22" s="11"/>
      <c r="B22" s="14" t="s">
        <v>121</v>
      </c>
      <c r="C22" s="19">
        <v>713</v>
      </c>
      <c r="D22" s="39"/>
      <c r="E22" s="19">
        <v>806</v>
      </c>
      <c r="F22" s="39"/>
      <c r="G22" s="19">
        <v>934</v>
      </c>
      <c r="H22" s="39"/>
      <c r="I22" s="19">
        <v>905</v>
      </c>
    </row>
    <row r="23" spans="1:9" s="198" customFormat="1" ht="15">
      <c r="A23" s="14"/>
      <c r="B23" s="14"/>
      <c r="C23" s="4">
        <f>SUM(C15:C22)</f>
        <v>7006</v>
      </c>
      <c r="D23" s="4"/>
      <c r="E23" s="4">
        <f>SUM(E15:E22)</f>
        <v>7783</v>
      </c>
      <c r="F23" s="4"/>
      <c r="G23" s="4">
        <f>SUM(G15:G22)</f>
        <v>8159</v>
      </c>
      <c r="H23" s="4"/>
      <c r="I23" s="4">
        <f>SUM(I15:I22)</f>
        <v>7642</v>
      </c>
    </row>
    <row r="24" spans="1:9" s="374" customFormat="1" ht="15">
      <c r="A24" s="331"/>
      <c r="B24" s="116"/>
      <c r="C24" s="44"/>
      <c r="D24" s="44"/>
      <c r="E24" s="44"/>
      <c r="F24" s="44"/>
      <c r="G24" s="44"/>
      <c r="H24" s="44"/>
      <c r="I24" s="44"/>
    </row>
    <row r="25" spans="1:9" s="198" customFormat="1" ht="15.75" thickBot="1">
      <c r="A25" s="11" t="s">
        <v>190</v>
      </c>
      <c r="B25" s="11"/>
      <c r="C25" s="27">
        <f>C12-C23</f>
        <v>671</v>
      </c>
      <c r="D25" s="59"/>
      <c r="E25" s="27">
        <f>E12-E23</f>
        <v>481</v>
      </c>
      <c r="F25" s="59"/>
      <c r="G25" s="27">
        <f>G12-G23</f>
        <v>641</v>
      </c>
      <c r="H25" s="59"/>
      <c r="I25" s="27">
        <f>I12-I23</f>
        <v>849</v>
      </c>
    </row>
    <row r="26" spans="1:9" s="198" customFormat="1" ht="15.75" thickTop="1">
      <c r="A26" s="11"/>
      <c r="B26" s="11"/>
      <c r="C26" s="1"/>
      <c r="D26" s="1"/>
      <c r="E26" s="1"/>
      <c r="F26" s="1"/>
      <c r="G26" s="1"/>
      <c r="H26" s="1"/>
      <c r="I26" s="1"/>
    </row>
    <row r="27" spans="1:9" s="198" customFormat="1" ht="15">
      <c r="A27" s="11"/>
      <c r="B27" s="11"/>
      <c r="C27" s="1"/>
      <c r="D27" s="1"/>
      <c r="E27" s="1"/>
      <c r="F27" s="1"/>
      <c r="G27" s="1"/>
      <c r="H27" s="1"/>
      <c r="I27" s="1"/>
    </row>
    <row r="28" spans="1:9" s="198" customFormat="1" ht="15">
      <c r="A28" s="11"/>
      <c r="B28" s="11"/>
      <c r="C28" s="4"/>
      <c r="D28" s="4"/>
      <c r="E28" s="4"/>
      <c r="F28" s="4"/>
      <c r="G28" s="4"/>
      <c r="H28" s="4"/>
      <c r="I28" s="4"/>
    </row>
    <row r="29" spans="1:9" s="198" customFormat="1" ht="15">
      <c r="A29" s="35" t="s">
        <v>134</v>
      </c>
      <c r="B29" s="117"/>
      <c r="C29" s="4"/>
      <c r="D29" s="4"/>
      <c r="E29" s="4"/>
      <c r="F29" s="4"/>
      <c r="G29" s="4"/>
      <c r="H29" s="4"/>
      <c r="I29" s="4"/>
    </row>
    <row r="30" spans="1:9" s="198" customFormat="1" ht="15">
      <c r="A30" s="35"/>
      <c r="B30" s="117"/>
      <c r="C30" s="1"/>
      <c r="D30" s="1"/>
      <c r="E30" s="1"/>
      <c r="F30" s="1"/>
      <c r="G30" s="1"/>
      <c r="H30" s="1"/>
      <c r="I30" s="1"/>
    </row>
    <row r="31" spans="1:9" s="198" customFormat="1" ht="15">
      <c r="A31" s="14" t="s">
        <v>135</v>
      </c>
      <c r="B31" s="11"/>
      <c r="C31" s="43">
        <f>C25/C12</f>
        <v>8.7403933828318348E-2</v>
      </c>
      <c r="D31" s="43"/>
      <c r="E31" s="43">
        <f>E25/E12</f>
        <v>5.8204259438528555E-2</v>
      </c>
      <c r="F31" s="43"/>
      <c r="G31" s="43">
        <f>G25/G12</f>
        <v>7.2840909090909095E-2</v>
      </c>
      <c r="H31" s="43"/>
      <c r="I31" s="43">
        <f>I25/I12</f>
        <v>9.9988222824166764E-2</v>
      </c>
    </row>
    <row r="32" spans="1:9">
      <c r="A32" s="230"/>
      <c r="B32" s="232"/>
      <c r="C32" s="231"/>
      <c r="D32" s="231"/>
      <c r="E32" s="231"/>
      <c r="F32" s="231"/>
      <c r="G32" s="231"/>
      <c r="H32" s="231"/>
      <c r="I32" s="231"/>
    </row>
    <row r="33" spans="1:9" ht="15" customHeight="1">
      <c r="A33" s="312" t="s">
        <v>160</v>
      </c>
      <c r="B33" s="232"/>
      <c r="C33" s="232"/>
      <c r="D33" s="232"/>
      <c r="E33" s="232"/>
      <c r="F33" s="232"/>
      <c r="G33" s="232"/>
      <c r="H33" s="232"/>
      <c r="I33" s="232"/>
    </row>
    <row r="34" spans="1:9">
      <c r="A34" s="230"/>
      <c r="B34" s="232"/>
      <c r="C34" s="231"/>
      <c r="D34" s="231"/>
      <c r="E34" s="231"/>
      <c r="F34" s="231"/>
      <c r="G34" s="231"/>
      <c r="H34" s="231"/>
      <c r="I34" s="231"/>
    </row>
    <row r="35" spans="1:9" ht="21.75">
      <c r="A35" s="354"/>
      <c r="C35" s="313"/>
      <c r="D35" s="313"/>
    </row>
  </sheetData>
  <mergeCells count="3">
    <mergeCell ref="A1:I1"/>
    <mergeCell ref="A2:I2"/>
    <mergeCell ref="A3:I3"/>
  </mergeCells>
  <printOptions horizontalCentered="1"/>
  <pageMargins left="0.75" right="0.75" top="0.5" bottom="0.5" header="0.5" footer="0.25"/>
  <pageSetup scale="93" firstPageNumber="2" orientation="portrait" r:id="rId1"/>
  <headerFooter scaleWithDoc="0" alignWithMargins="0">
    <oddFooter>&amp;R&amp;"Arial,Regular"&amp;10Q4 FY22 Stat Book  /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55C66-4D15-47F0-8ECE-0CD715B95FE5}">
  <sheetPr>
    <pageSetUpPr fitToPage="1"/>
  </sheetPr>
  <dimension ref="A1:R49"/>
  <sheetViews>
    <sheetView view="pageBreakPreview" zoomScaleNormal="100" zoomScaleSheetLayoutView="100" workbookViewId="0"/>
  </sheetViews>
  <sheetFormatPr defaultColWidth="10.625" defaultRowHeight="15" customHeight="1"/>
  <cols>
    <col min="1" max="1" width="2.625" style="22" customWidth="1"/>
    <col min="2" max="2" width="42" style="22" customWidth="1"/>
    <col min="3" max="3" width="2.625" style="22" customWidth="1"/>
    <col min="4" max="4" width="9.125" style="22" customWidth="1"/>
    <col min="5" max="5" width="11.5" style="22" customWidth="1"/>
    <col min="6" max="6" width="0.75" style="22" customWidth="1"/>
    <col min="7" max="7" width="11.5" style="22" customWidth="1"/>
    <col min="8" max="8" width="0.75" style="22" customWidth="1"/>
    <col min="9" max="9" width="11.5" style="22" bestFit="1" customWidth="1"/>
    <col min="10" max="10" width="1" style="22" customWidth="1"/>
    <col min="11" max="11" width="11.5" style="22" bestFit="1" customWidth="1"/>
    <col min="12" max="12" width="1" style="22" customWidth="1"/>
    <col min="13" max="13" width="11.5" style="22" customWidth="1"/>
    <col min="14" max="15" width="16.375" style="12" bestFit="1" customWidth="1"/>
    <col min="16" max="16384" width="10.625" style="12"/>
  </cols>
  <sheetData>
    <row r="1" spans="1:18" s="379" customFormat="1" ht="22.5" customHeight="1">
      <c r="A1" s="265" t="s">
        <v>288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18" s="379" customFormat="1" ht="22.5" customHeight="1">
      <c r="A2" s="265" t="s">
        <v>301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</row>
    <row r="3" spans="1:18" s="379" customFormat="1" ht="22.5" customHeight="1">
      <c r="A3" s="265" t="s">
        <v>2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18" s="92" customFormat="1" ht="15.75">
      <c r="A4" s="198"/>
      <c r="B4" s="112"/>
      <c r="C4" s="112"/>
      <c r="D4" s="30"/>
      <c r="E4" s="30"/>
      <c r="F4" s="30"/>
      <c r="G4" s="112"/>
      <c r="H4" s="112"/>
      <c r="I4" s="112"/>
      <c r="J4" s="112"/>
      <c r="K4" s="112"/>
      <c r="L4" s="112"/>
      <c r="M4" s="112"/>
    </row>
    <row r="5" spans="1:18" s="92" customFormat="1" ht="15.75">
      <c r="A5" s="336"/>
      <c r="B5" s="113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8" s="51" customFormat="1" ht="15.75">
      <c r="A6" s="33"/>
      <c r="B6" s="14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8" s="51" customFormat="1" ht="15.75">
      <c r="A7" s="35"/>
      <c r="B7" s="33"/>
      <c r="C7" s="13"/>
      <c r="D7" s="32"/>
      <c r="E7" s="32"/>
      <c r="F7" s="32"/>
      <c r="G7" s="26"/>
      <c r="H7" s="26"/>
      <c r="I7" s="26"/>
      <c r="J7" s="26"/>
      <c r="K7" s="26"/>
      <c r="L7" s="26"/>
      <c r="M7" s="397"/>
    </row>
    <row r="8" spans="1:18" ht="15.75">
      <c r="A8" s="76"/>
      <c r="B8" s="14"/>
      <c r="C8" s="34"/>
      <c r="D8" s="34"/>
      <c r="E8" s="37" t="s">
        <v>5</v>
      </c>
      <c r="F8" s="124"/>
      <c r="G8" s="37" t="s">
        <v>6</v>
      </c>
      <c r="H8" s="72"/>
      <c r="I8" s="37" t="s">
        <v>7</v>
      </c>
      <c r="J8" s="124"/>
      <c r="K8" s="37" t="s">
        <v>8</v>
      </c>
      <c r="L8" s="124"/>
      <c r="M8" s="37" t="s">
        <v>56</v>
      </c>
      <c r="N8" s="13"/>
      <c r="O8" s="13"/>
      <c r="P8" s="13"/>
    </row>
    <row r="9" spans="1:18" s="198" customFormat="1" ht="6" customHeight="1">
      <c r="A9" s="14"/>
      <c r="B9" s="1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8" s="198" customFormat="1" ht="15" customHeight="1">
      <c r="A10" s="76" t="s">
        <v>292</v>
      </c>
      <c r="B10" s="1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8">
      <c r="A11" s="11" t="s">
        <v>293</v>
      </c>
      <c r="B11" s="14"/>
      <c r="C11" s="1"/>
      <c r="D11" s="1"/>
      <c r="E11" s="86">
        <v>2125735</v>
      </c>
      <c r="F11" s="86"/>
      <c r="G11" s="86">
        <v>2282791</v>
      </c>
      <c r="H11" s="86"/>
      <c r="I11" s="86">
        <v>2539136</v>
      </c>
      <c r="J11" s="86"/>
      <c r="K11" s="86">
        <v>3129231</v>
      </c>
      <c r="L11" s="86"/>
      <c r="M11" s="86">
        <v>3095515</v>
      </c>
      <c r="N11" s="1"/>
      <c r="P11" s="1"/>
    </row>
    <row r="12" spans="1:18" s="198" customFormat="1" ht="4.5" customHeight="1">
      <c r="A12" s="14"/>
      <c r="B12" s="1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8" ht="18">
      <c r="A13" s="111" t="s">
        <v>302</v>
      </c>
      <c r="B13" s="14"/>
      <c r="C13" s="1"/>
      <c r="D13" s="1"/>
      <c r="E13" s="256"/>
      <c r="F13" s="1"/>
      <c r="G13" s="256"/>
      <c r="H13" s="1"/>
      <c r="I13" s="1"/>
      <c r="J13" s="1"/>
      <c r="K13" s="1"/>
      <c r="L13" s="1"/>
      <c r="M13" s="1"/>
      <c r="N13" s="1"/>
      <c r="P13" s="1"/>
    </row>
    <row r="14" spans="1:18" s="198" customFormat="1" ht="4.5" customHeight="1">
      <c r="A14" s="14"/>
      <c r="B14" s="1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8">
      <c r="A15" s="12"/>
      <c r="B15" s="11" t="s">
        <v>303</v>
      </c>
      <c r="C15" s="1"/>
      <c r="D15" s="1"/>
      <c r="E15" s="256">
        <v>0</v>
      </c>
      <c r="F15" s="1"/>
      <c r="G15" s="256">
        <v>0</v>
      </c>
      <c r="H15" s="1"/>
      <c r="I15" s="1">
        <v>3911</v>
      </c>
      <c r="J15" s="1"/>
      <c r="K15" s="1">
        <v>4312</v>
      </c>
      <c r="L15" s="1"/>
      <c r="M15" s="1">
        <v>4549</v>
      </c>
      <c r="N15" s="1"/>
      <c r="P15" s="1"/>
      <c r="Q15" s="404"/>
      <c r="R15" s="464"/>
    </row>
    <row r="16" spans="1:18">
      <c r="A16" s="12"/>
      <c r="B16" s="11" t="s">
        <v>304</v>
      </c>
      <c r="C16" s="1"/>
      <c r="D16" s="1"/>
      <c r="E16" s="256">
        <v>0</v>
      </c>
      <c r="F16" s="1"/>
      <c r="G16" s="256">
        <v>0</v>
      </c>
      <c r="H16" s="1"/>
      <c r="I16" s="1">
        <v>3336</v>
      </c>
      <c r="J16" s="1"/>
      <c r="K16" s="1">
        <v>4048</v>
      </c>
      <c r="L16" s="1"/>
      <c r="M16" s="1">
        <v>4223</v>
      </c>
      <c r="N16" s="1"/>
      <c r="P16" s="1"/>
      <c r="Q16" s="404"/>
      <c r="R16" s="464"/>
    </row>
    <row r="17" spans="1:18">
      <c r="A17" s="12"/>
      <c r="B17" s="11" t="s">
        <v>305</v>
      </c>
      <c r="C17" s="1"/>
      <c r="D17" s="1"/>
      <c r="E17" s="256">
        <v>0</v>
      </c>
      <c r="F17" s="1"/>
      <c r="G17" s="256">
        <v>0</v>
      </c>
      <c r="H17" s="1"/>
      <c r="I17" s="1">
        <v>2165</v>
      </c>
      <c r="J17" s="1"/>
      <c r="K17" s="1">
        <v>1594</v>
      </c>
      <c r="L17" s="1"/>
      <c r="M17" s="1">
        <v>1130</v>
      </c>
      <c r="N17" s="1"/>
      <c r="P17" s="1"/>
      <c r="Q17" s="404"/>
      <c r="R17" s="464"/>
    </row>
    <row r="18" spans="1:18" ht="15.75" thickBot="1">
      <c r="A18" s="11"/>
      <c r="B18" s="110" t="s">
        <v>306</v>
      </c>
      <c r="C18" s="1"/>
      <c r="D18" s="1"/>
      <c r="E18" s="120">
        <v>8336</v>
      </c>
      <c r="F18" s="1"/>
      <c r="G18" s="120">
        <v>8952</v>
      </c>
      <c r="H18" s="1"/>
      <c r="I18" s="120">
        <f>I15+I16+I17</f>
        <v>9412</v>
      </c>
      <c r="J18" s="1"/>
      <c r="K18" s="120">
        <f>K15+K16+K17</f>
        <v>9954</v>
      </c>
      <c r="L18" s="1"/>
      <c r="M18" s="120">
        <f>M15+M16+M17</f>
        <v>9902</v>
      </c>
      <c r="N18" s="1"/>
      <c r="P18" s="1"/>
      <c r="Q18" s="104"/>
      <c r="R18" s="464"/>
    </row>
    <row r="19" spans="1:18" s="198" customFormat="1" ht="4.5" customHeight="1" thickTop="1">
      <c r="A19" s="14"/>
      <c r="B19" s="1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P19" s="1"/>
    </row>
    <row r="20" spans="1:18">
      <c r="A20" s="11" t="s">
        <v>294</v>
      </c>
      <c r="B20" s="14"/>
      <c r="C20" s="54"/>
      <c r="D20" s="54"/>
      <c r="E20" s="28">
        <v>8.6300000000000008</v>
      </c>
      <c r="F20" s="28"/>
      <c r="G20" s="28">
        <v>8.9700000000000006</v>
      </c>
      <c r="H20" s="28"/>
      <c r="I20" s="28">
        <v>8.93</v>
      </c>
      <c r="J20" s="28"/>
      <c r="K20" s="28">
        <v>9.6999999999999993</v>
      </c>
      <c r="L20" s="28"/>
      <c r="M20" s="28">
        <v>10.64</v>
      </c>
      <c r="N20" s="87"/>
      <c r="O20" s="288"/>
      <c r="P20" s="87"/>
    </row>
    <row r="21" spans="1:18" s="198" customFormat="1" ht="4.5" customHeight="1">
      <c r="A21" s="14"/>
      <c r="B21" s="14"/>
      <c r="C21" s="1"/>
      <c r="D21" s="1"/>
      <c r="E21" s="22"/>
      <c r="F21" s="22"/>
      <c r="G21" s="22"/>
      <c r="H21" s="22"/>
      <c r="I21" s="22"/>
      <c r="J21" s="22"/>
      <c r="K21" s="22"/>
      <c r="L21" s="22"/>
      <c r="M21" s="22"/>
    </row>
    <row r="22" spans="1:18" s="198" customFormat="1">
      <c r="A22" s="11" t="s">
        <v>211</v>
      </c>
      <c r="B22" s="14"/>
      <c r="C22" s="1"/>
      <c r="D22" s="17"/>
      <c r="E22" s="17"/>
      <c r="F22" s="17"/>
      <c r="H22" s="17"/>
      <c r="I22" s="17"/>
      <c r="J22" s="17"/>
      <c r="K22" s="17"/>
      <c r="L22" s="17"/>
      <c r="M22" s="17"/>
      <c r="N22" s="226"/>
      <c r="O22" s="288"/>
      <c r="P22" s="226"/>
    </row>
    <row r="23" spans="1:18" s="198" customFormat="1" ht="4.5" customHeight="1">
      <c r="A23" s="11"/>
      <c r="B23" s="14"/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26"/>
      <c r="P23" s="226"/>
    </row>
    <row r="24" spans="1:18">
      <c r="A24" s="12"/>
      <c r="B24" s="11" t="s">
        <v>303</v>
      </c>
      <c r="C24" s="1"/>
      <c r="D24" s="1"/>
      <c r="E24" s="256">
        <v>0</v>
      </c>
      <c r="F24" s="1"/>
      <c r="G24" s="256">
        <v>0</v>
      </c>
      <c r="H24" s="17"/>
      <c r="I24" s="256">
        <v>0</v>
      </c>
      <c r="J24" s="17"/>
      <c r="K24" s="192">
        <v>0.10299999999999999</v>
      </c>
      <c r="L24" s="2"/>
      <c r="M24" s="192">
        <v>5.5E-2</v>
      </c>
      <c r="N24" s="1"/>
      <c r="P24" s="1"/>
    </row>
    <row r="25" spans="1:18">
      <c r="A25" s="12"/>
      <c r="B25" s="11" t="s">
        <v>304</v>
      </c>
      <c r="C25" s="1"/>
      <c r="D25" s="1"/>
      <c r="E25" s="256">
        <v>0</v>
      </c>
      <c r="F25" s="1"/>
      <c r="G25" s="256">
        <v>0</v>
      </c>
      <c r="H25" s="17"/>
      <c r="I25" s="256">
        <v>0</v>
      </c>
      <c r="J25" s="17"/>
      <c r="K25" s="192">
        <v>0.21299999999999999</v>
      </c>
      <c r="L25" s="2"/>
      <c r="M25" s="192">
        <v>4.2999999999999997E-2</v>
      </c>
      <c r="N25" s="1"/>
      <c r="P25" s="1"/>
    </row>
    <row r="26" spans="1:18">
      <c r="A26" s="12"/>
      <c r="B26" s="11" t="s">
        <v>305</v>
      </c>
      <c r="C26" s="1"/>
      <c r="D26" s="1"/>
      <c r="E26" s="256">
        <v>0</v>
      </c>
      <c r="F26" s="1"/>
      <c r="G26" s="256">
        <v>0</v>
      </c>
      <c r="H26" s="17"/>
      <c r="I26" s="256">
        <v>0</v>
      </c>
      <c r="J26" s="17"/>
      <c r="K26" s="192">
        <v>-0.26400000000000001</v>
      </c>
      <c r="L26" s="2"/>
      <c r="M26" s="192">
        <v>-0.29099999999999998</v>
      </c>
      <c r="N26" s="1"/>
      <c r="P26" s="1"/>
    </row>
    <row r="27" spans="1:18" ht="15.75" thickBot="1">
      <c r="A27" s="11"/>
      <c r="B27" s="110" t="s">
        <v>307</v>
      </c>
      <c r="C27" s="1"/>
      <c r="D27" s="1"/>
      <c r="E27" s="406">
        <v>5.6000000000000001E-2</v>
      </c>
      <c r="F27" s="17"/>
      <c r="G27" s="406">
        <v>7.3999999999999996E-2</v>
      </c>
      <c r="H27" s="17"/>
      <c r="I27" s="406">
        <v>5.0999999999999997E-2</v>
      </c>
      <c r="J27" s="17"/>
      <c r="K27" s="406">
        <v>5.8000000000000003E-2</v>
      </c>
      <c r="L27" s="17"/>
      <c r="M27" s="406">
        <v>-5.0000000000000001E-3</v>
      </c>
      <c r="N27" s="1"/>
      <c r="P27" s="1"/>
    </row>
    <row r="28" spans="1:18" s="198" customFormat="1" ht="4.5" customHeight="1" thickTop="1">
      <c r="A28" s="11"/>
      <c r="B28" s="14"/>
      <c r="C28" s="1"/>
      <c r="D28" s="17"/>
      <c r="E28" s="192"/>
      <c r="F28" s="17"/>
      <c r="G28" s="192"/>
      <c r="H28" s="17"/>
      <c r="I28" s="192"/>
      <c r="J28" s="17"/>
      <c r="K28" s="192"/>
      <c r="L28" s="17"/>
      <c r="M28" s="192"/>
      <c r="N28" s="226"/>
      <c r="P28" s="226"/>
    </row>
    <row r="29" spans="1:18" s="198" customFormat="1" ht="15" customHeight="1">
      <c r="A29" s="11" t="s">
        <v>308</v>
      </c>
      <c r="B29" s="14"/>
      <c r="C29" s="1"/>
      <c r="D29" s="17"/>
      <c r="E29" s="192">
        <v>5.5E-2</v>
      </c>
      <c r="F29" s="2"/>
      <c r="G29" s="192">
        <v>3.9E-2</v>
      </c>
      <c r="H29" s="2"/>
      <c r="I29" s="192">
        <v>-4.0000000000000001E-3</v>
      </c>
      <c r="J29" s="2"/>
      <c r="K29" s="192">
        <v>8.5999999999999993E-2</v>
      </c>
      <c r="L29" s="2"/>
      <c r="M29" s="192">
        <v>9.7000000000000003E-2</v>
      </c>
      <c r="N29" s="226"/>
      <c r="P29" s="226"/>
    </row>
    <row r="30" spans="1:18" s="198" customFormat="1" ht="4.5" customHeight="1">
      <c r="A30" s="11"/>
      <c r="B30" s="14"/>
      <c r="C30" s="1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226"/>
      <c r="P30" s="226"/>
    </row>
    <row r="31" spans="1:18" s="198" customFormat="1" ht="18">
      <c r="A31" s="11" t="s">
        <v>309</v>
      </c>
      <c r="B31" s="14"/>
      <c r="C31" s="1"/>
      <c r="D31" s="17"/>
      <c r="E31" s="1"/>
      <c r="F31" s="1"/>
      <c r="G31" s="1"/>
      <c r="H31" s="1"/>
      <c r="I31" s="1"/>
      <c r="J31" s="1"/>
      <c r="K31" s="1"/>
      <c r="L31" s="1"/>
      <c r="M31" s="1"/>
      <c r="N31" s="105"/>
      <c r="O31" s="288"/>
      <c r="P31" s="105"/>
    </row>
    <row r="32" spans="1:18" s="198" customFormat="1" ht="4.5" customHeight="1">
      <c r="A32" s="11"/>
      <c r="B32" s="14"/>
      <c r="C32" s="1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226"/>
      <c r="P32" s="226"/>
    </row>
    <row r="33" spans="1:16" s="198" customFormat="1">
      <c r="B33" s="11" t="s">
        <v>303</v>
      </c>
      <c r="C33" s="1"/>
      <c r="D33" s="17"/>
      <c r="E33" s="1">
        <v>255</v>
      </c>
      <c r="F33" s="1"/>
      <c r="G33" s="1">
        <v>255</v>
      </c>
      <c r="H33" s="1"/>
      <c r="I33" s="1">
        <v>254</v>
      </c>
      <c r="J33" s="1"/>
      <c r="K33" s="1">
        <v>256</v>
      </c>
      <c r="L33" s="1"/>
      <c r="M33" s="1">
        <v>258</v>
      </c>
      <c r="N33" s="105"/>
      <c r="O33" s="288"/>
      <c r="P33" s="1"/>
    </row>
    <row r="34" spans="1:16" ht="3" customHeight="1">
      <c r="B34" s="14"/>
      <c r="P34" s="1"/>
    </row>
    <row r="35" spans="1:16" s="198" customFormat="1">
      <c r="B35" s="11" t="s">
        <v>310</v>
      </c>
      <c r="C35" s="1"/>
      <c r="D35" s="17"/>
      <c r="E35" s="1">
        <v>255</v>
      </c>
      <c r="F35" s="1"/>
      <c r="G35" s="1">
        <v>255</v>
      </c>
      <c r="H35" s="1"/>
      <c r="I35" s="1">
        <v>281</v>
      </c>
      <c r="J35" s="1"/>
      <c r="K35" s="1">
        <v>359</v>
      </c>
      <c r="L35" s="1"/>
      <c r="M35" s="1">
        <v>359</v>
      </c>
      <c r="N35" s="105"/>
      <c r="O35" s="288"/>
      <c r="P35" s="1"/>
    </row>
    <row r="36" spans="1:16" ht="3" customHeight="1">
      <c r="B36" s="14"/>
    </row>
    <row r="37" spans="1:16" s="198" customFormat="1">
      <c r="A37" s="14" t="s">
        <v>245</v>
      </c>
      <c r="B37" s="14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O37" s="288"/>
      <c r="P37" s="290"/>
    </row>
    <row r="38" spans="1:16" s="198" customFormat="1" ht="3" customHeight="1">
      <c r="A38" s="14"/>
      <c r="B38" s="1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6" ht="15.75" customHeight="1">
      <c r="B39" s="14" t="s">
        <v>296</v>
      </c>
      <c r="E39" s="2">
        <v>0.04</v>
      </c>
      <c r="G39" s="2">
        <v>6.3E-2</v>
      </c>
      <c r="I39" s="2">
        <v>5.8000000000000003E-2</v>
      </c>
      <c r="K39" s="2">
        <v>5.5E-2</v>
      </c>
      <c r="M39" s="2">
        <v>0.08</v>
      </c>
    </row>
    <row r="40" spans="1:16" ht="3" customHeight="1">
      <c r="B40" s="14"/>
    </row>
    <row r="41" spans="1:16" ht="15.75" customHeight="1">
      <c r="B41" s="14" t="s">
        <v>297</v>
      </c>
      <c r="E41" s="2">
        <v>6.3E-2</v>
      </c>
      <c r="G41" s="2">
        <v>7.8E-2</v>
      </c>
      <c r="I41" s="2">
        <v>7.2999999999999995E-2</v>
      </c>
      <c r="K41" s="2">
        <v>0.08</v>
      </c>
      <c r="M41" s="2">
        <v>0.193</v>
      </c>
    </row>
    <row r="42" spans="1:16" ht="3" customHeight="1">
      <c r="B42" s="14"/>
      <c r="E42" s="2"/>
      <c r="G42" s="2"/>
      <c r="I42" s="2"/>
      <c r="K42" s="2"/>
      <c r="M42" s="2"/>
    </row>
    <row r="43" spans="1:16" ht="15.6" customHeight="1">
      <c r="B43" s="14" t="s">
        <v>226</v>
      </c>
      <c r="E43" s="2">
        <v>5.1999999999999998E-2</v>
      </c>
      <c r="G43" s="2">
        <v>6.9000000000000006E-2</v>
      </c>
      <c r="I43" s="2">
        <v>6.7000000000000004E-2</v>
      </c>
      <c r="K43" s="2">
        <v>6.4000000000000001E-2</v>
      </c>
      <c r="M43" s="2">
        <v>0.121</v>
      </c>
    </row>
    <row r="44" spans="1:16">
      <c r="A44" s="14"/>
      <c r="B44" s="11"/>
      <c r="C44" s="43"/>
      <c r="D44" s="43"/>
      <c r="E44" s="43"/>
      <c r="F44" s="43"/>
      <c r="G44" s="43"/>
      <c r="H44" s="43"/>
      <c r="I44" s="43"/>
      <c r="J44" s="12"/>
      <c r="K44" s="12"/>
      <c r="L44" s="12"/>
      <c r="M44" s="12"/>
    </row>
    <row r="45" spans="1:16" ht="3.75" customHeight="1">
      <c r="B45" s="14"/>
      <c r="C45" s="67"/>
      <c r="D45" s="67"/>
      <c r="E45" s="328"/>
      <c r="F45" s="328"/>
      <c r="G45" s="328"/>
      <c r="H45" s="67"/>
      <c r="I45" s="67"/>
      <c r="J45" s="12"/>
      <c r="K45" s="12"/>
      <c r="L45" s="12"/>
      <c r="M45" s="12"/>
    </row>
    <row r="46" spans="1:16" ht="39" customHeight="1">
      <c r="A46" s="68" t="s">
        <v>140</v>
      </c>
      <c r="B46" s="451" t="s">
        <v>311</v>
      </c>
      <c r="C46" s="451"/>
      <c r="D46" s="451"/>
      <c r="E46" s="451"/>
      <c r="F46" s="451"/>
      <c r="G46" s="451"/>
      <c r="H46" s="451"/>
      <c r="I46" s="451"/>
      <c r="J46" s="451"/>
      <c r="K46" s="451"/>
      <c r="L46" s="451"/>
      <c r="M46" s="451"/>
      <c r="N46" s="259"/>
    </row>
    <row r="47" spans="1:16" ht="15.75">
      <c r="A47" s="68"/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9"/>
    </row>
    <row r="48" spans="1:16" s="198" customFormat="1">
      <c r="A48" s="312" t="s">
        <v>160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4" ht="15.75">
      <c r="A49" s="68"/>
      <c r="B49" s="407"/>
      <c r="C49" s="407"/>
      <c r="D49" s="407"/>
      <c r="E49" s="407"/>
      <c r="F49" s="407"/>
      <c r="G49" s="407"/>
      <c r="H49" s="407"/>
      <c r="I49" s="407"/>
      <c r="J49" s="407"/>
      <c r="K49" s="407"/>
      <c r="L49" s="407"/>
      <c r="M49" s="407"/>
      <c r="N49" s="410"/>
    </row>
  </sheetData>
  <mergeCells count="2">
    <mergeCell ref="B46:M46"/>
    <mergeCell ref="R15:R18"/>
  </mergeCells>
  <printOptions horizontalCentered="1"/>
  <pageMargins left="0.75" right="0.75" top="0.5" bottom="0.5" header="0.5" footer="0.25"/>
  <pageSetup scale="71" firstPageNumber="2" orientation="portrait" r:id="rId1"/>
  <headerFooter scaleWithDoc="0" alignWithMargins="0">
    <oddFooter>&amp;L&amp;"Arial,Regular"&amp;10 25 / Q4 FY22 Stat Book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1688-BFF1-467D-BD30-4CC4CAE60246}">
  <sheetPr>
    <pageSetUpPr fitToPage="1"/>
  </sheetPr>
  <dimension ref="A1:R126"/>
  <sheetViews>
    <sheetView view="pageBreakPreview" zoomScale="80" zoomScaleNormal="100" zoomScaleSheetLayoutView="80" workbookViewId="0"/>
  </sheetViews>
  <sheetFormatPr defaultColWidth="10.625" defaultRowHeight="15" customHeight="1"/>
  <cols>
    <col min="1" max="1" width="2.625" style="22" customWidth="1"/>
    <col min="2" max="2" width="46.5" style="22" customWidth="1"/>
    <col min="3" max="5" width="10.625" style="22" customWidth="1"/>
    <col min="6" max="6" width="11.75" style="22" bestFit="1" customWidth="1"/>
    <col min="7" max="7" width="1.625" style="22" customWidth="1"/>
    <col min="8" max="8" width="11.125" style="22" bestFit="1" customWidth="1"/>
    <col min="9" max="11" width="10.625" style="22" customWidth="1"/>
    <col min="12" max="13" width="11.125" style="12" bestFit="1" customWidth="1"/>
    <col min="14" max="14" width="10.625" style="12"/>
    <col min="15" max="18" width="11.125" style="12" bestFit="1" customWidth="1"/>
    <col min="19" max="16384" width="10.625" style="12"/>
  </cols>
  <sheetData>
    <row r="1" spans="1:14" s="225" customFormat="1" ht="24.75" customHeight="1">
      <c r="A1" s="29" t="s">
        <v>288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s="225" customFormat="1" ht="24.75" customHeight="1">
      <c r="A2" s="29" t="s">
        <v>291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4" s="225" customFormat="1" ht="24.75" customHeight="1">
      <c r="A3" s="29" t="s">
        <v>244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 s="92" customFormat="1" ht="18">
      <c r="A4" s="198"/>
      <c r="B4" s="112"/>
      <c r="C4" s="30"/>
      <c r="D4" s="30"/>
      <c r="E4" s="30"/>
      <c r="F4" s="112"/>
      <c r="G4" s="96"/>
      <c r="H4" s="30"/>
      <c r="I4" s="30"/>
      <c r="J4" s="30"/>
      <c r="K4" s="112"/>
    </row>
    <row r="5" spans="1:14" s="198" customFormat="1" ht="15.75" customHeight="1">
      <c r="A5" s="14"/>
      <c r="B5" s="14"/>
      <c r="C5" s="1"/>
      <c r="D5" s="1"/>
      <c r="E5" s="1"/>
      <c r="F5" s="1"/>
      <c r="G5" s="14"/>
      <c r="H5" s="1"/>
      <c r="I5" s="1"/>
      <c r="J5" s="1"/>
      <c r="K5" s="1"/>
    </row>
    <row r="6" spans="1:14" s="198" customFormat="1" ht="15.75" customHeight="1" thickBot="1">
      <c r="A6" s="14"/>
      <c r="B6" s="14"/>
      <c r="C6" s="31" t="s">
        <v>5</v>
      </c>
      <c r="D6" s="31"/>
      <c r="E6" s="31"/>
      <c r="F6" s="31"/>
      <c r="G6" s="14"/>
      <c r="H6" s="31" t="s">
        <v>6</v>
      </c>
      <c r="I6" s="31"/>
      <c r="J6" s="31"/>
      <c r="K6" s="31"/>
      <c r="M6" s="12"/>
      <c r="N6" s="92"/>
    </row>
    <row r="7" spans="1:14" s="198" customFormat="1" ht="15.75" customHeight="1">
      <c r="A7" s="14"/>
      <c r="B7" s="14"/>
      <c r="C7" s="26" t="s">
        <v>145</v>
      </c>
      <c r="D7" s="26" t="s">
        <v>146</v>
      </c>
      <c r="E7" s="26" t="s">
        <v>147</v>
      </c>
      <c r="F7" s="75" t="s">
        <v>148</v>
      </c>
      <c r="G7" s="14"/>
      <c r="H7" s="26" t="s">
        <v>145</v>
      </c>
      <c r="I7" s="26" t="s">
        <v>146</v>
      </c>
      <c r="J7" s="26" t="s">
        <v>147</v>
      </c>
      <c r="K7" s="75" t="s">
        <v>148</v>
      </c>
      <c r="M7" s="12"/>
    </row>
    <row r="8" spans="1:14" s="198" customFormat="1" ht="15.75" customHeight="1">
      <c r="A8" s="14"/>
      <c r="B8" s="14"/>
      <c r="C8" s="13" t="s">
        <v>149</v>
      </c>
      <c r="D8" s="13" t="s">
        <v>149</v>
      </c>
      <c r="E8" s="13" t="s">
        <v>149</v>
      </c>
      <c r="F8" s="13" t="s">
        <v>149</v>
      </c>
      <c r="G8" s="14"/>
      <c r="H8" s="13" t="s">
        <v>149</v>
      </c>
      <c r="I8" s="13" t="s">
        <v>149</v>
      </c>
      <c r="J8" s="13" t="s">
        <v>149</v>
      </c>
      <c r="K8" s="13" t="s">
        <v>149</v>
      </c>
      <c r="M8" s="290"/>
      <c r="N8" s="51"/>
    </row>
    <row r="9" spans="1:14" s="198" customFormat="1" ht="21" customHeight="1">
      <c r="A9" s="76" t="s">
        <v>292</v>
      </c>
      <c r="B9" s="14"/>
      <c r="C9" s="1"/>
      <c r="D9" s="1"/>
      <c r="E9" s="1"/>
      <c r="F9" s="1"/>
      <c r="G9" s="14"/>
      <c r="H9" s="1"/>
      <c r="I9" s="1"/>
      <c r="J9" s="1"/>
      <c r="K9" s="1"/>
      <c r="M9" s="290"/>
      <c r="N9" s="12"/>
    </row>
    <row r="10" spans="1:14" s="198" customFormat="1" ht="15" customHeight="1">
      <c r="A10" s="11" t="s">
        <v>293</v>
      </c>
      <c r="B10" s="14"/>
      <c r="C10" s="86">
        <v>499745</v>
      </c>
      <c r="D10" s="86">
        <v>540269</v>
      </c>
      <c r="E10" s="86">
        <v>557579</v>
      </c>
      <c r="F10" s="86">
        <v>528142</v>
      </c>
      <c r="G10" s="22"/>
      <c r="H10" s="86">
        <v>534389</v>
      </c>
      <c r="I10" s="86">
        <v>581949</v>
      </c>
      <c r="J10" s="86">
        <v>592118</v>
      </c>
      <c r="K10" s="86">
        <v>574335</v>
      </c>
      <c r="M10" s="290"/>
      <c r="N10" s="12"/>
    </row>
    <row r="11" spans="1:14" s="198" customFormat="1" ht="5.0999999999999996" customHeight="1">
      <c r="A11" s="14"/>
      <c r="B11" s="14"/>
      <c r="C11" s="1"/>
      <c r="D11" s="1"/>
      <c r="E11" s="1"/>
      <c r="F11" s="1"/>
      <c r="G11" s="22"/>
      <c r="H11" s="1"/>
      <c r="I11" s="1"/>
      <c r="J11" s="1"/>
      <c r="K11" s="1"/>
    </row>
    <row r="12" spans="1:14" s="198" customFormat="1" ht="15" customHeight="1">
      <c r="A12" s="111" t="s">
        <v>312</v>
      </c>
      <c r="B12" s="14"/>
      <c r="C12" s="1">
        <v>7688</v>
      </c>
      <c r="D12" s="1">
        <v>8576</v>
      </c>
      <c r="E12" s="1">
        <v>8993</v>
      </c>
      <c r="F12" s="1">
        <v>8125</v>
      </c>
      <c r="G12" s="22"/>
      <c r="H12" s="1">
        <v>8221</v>
      </c>
      <c r="I12" s="1">
        <v>9237</v>
      </c>
      <c r="J12" s="1">
        <v>9550</v>
      </c>
      <c r="K12" s="1">
        <v>8836</v>
      </c>
      <c r="M12" s="290"/>
      <c r="N12" s="12"/>
    </row>
    <row r="13" spans="1:14" s="198" customFormat="1" ht="5.0999999999999996" customHeight="1">
      <c r="A13" s="14"/>
      <c r="B13" s="14"/>
      <c r="C13" s="1"/>
      <c r="D13" s="1"/>
      <c r="E13" s="1"/>
      <c r="F13" s="1"/>
      <c r="G13" s="22"/>
      <c r="H13" s="1"/>
      <c r="I13" s="1"/>
      <c r="J13" s="1"/>
      <c r="K13" s="1"/>
    </row>
    <row r="14" spans="1:14" s="198" customFormat="1" ht="15" customHeight="1">
      <c r="A14" s="11" t="s">
        <v>294</v>
      </c>
      <c r="B14" s="14"/>
      <c r="C14" s="28">
        <v>8.4700000000000006</v>
      </c>
      <c r="D14" s="28">
        <v>8.35</v>
      </c>
      <c r="E14" s="28">
        <v>8.64</v>
      </c>
      <c r="F14" s="28">
        <v>9.0500000000000007</v>
      </c>
      <c r="G14" s="22"/>
      <c r="H14" s="28">
        <v>8.9600000000000009</v>
      </c>
      <c r="I14" s="28">
        <v>8.81</v>
      </c>
      <c r="J14" s="28">
        <v>8.8699999999999992</v>
      </c>
      <c r="K14" s="28">
        <v>9.25</v>
      </c>
      <c r="M14" s="292"/>
      <c r="N14" s="12"/>
    </row>
    <row r="15" spans="1:14" ht="5.0999999999999996" customHeight="1">
      <c r="A15" s="14"/>
      <c r="B15" s="14"/>
      <c r="M15" s="198"/>
      <c r="N15" s="198"/>
    </row>
    <row r="16" spans="1:14" s="198" customFormat="1" ht="15" customHeight="1">
      <c r="A16" s="11" t="s">
        <v>313</v>
      </c>
      <c r="B16" s="14"/>
      <c r="C16" s="2">
        <v>0.04</v>
      </c>
      <c r="D16" s="2">
        <v>7.0999999999999994E-2</v>
      </c>
      <c r="E16" s="2">
        <v>5.5E-2</v>
      </c>
      <c r="F16" s="2">
        <v>5.5E-2</v>
      </c>
      <c r="G16" s="22"/>
      <c r="H16" s="2">
        <v>6.9000000000000006E-2</v>
      </c>
      <c r="I16" s="2">
        <v>7.6999999999999999E-2</v>
      </c>
      <c r="J16" s="2">
        <v>6.2E-2</v>
      </c>
      <c r="K16" s="2">
        <v>8.7999999999999995E-2</v>
      </c>
      <c r="M16" s="293"/>
    </row>
    <row r="17" spans="1:14" s="198" customFormat="1" ht="6" customHeight="1">
      <c r="A17" s="11"/>
      <c r="B17" s="14"/>
      <c r="C17" s="2"/>
      <c r="D17" s="2"/>
      <c r="E17" s="2"/>
      <c r="F17" s="2"/>
      <c r="G17" s="22"/>
      <c r="H17" s="2"/>
      <c r="I17" s="2"/>
      <c r="J17" s="2"/>
      <c r="K17" s="2"/>
      <c r="M17" s="293"/>
    </row>
    <row r="18" spans="1:14" s="198" customFormat="1" ht="15" customHeight="1">
      <c r="A18" s="11" t="s">
        <v>295</v>
      </c>
      <c r="B18" s="14"/>
      <c r="C18" s="2">
        <v>4.7E-2</v>
      </c>
      <c r="D18" s="2">
        <v>0.05</v>
      </c>
      <c r="E18" s="2">
        <v>6.4000000000000001E-2</v>
      </c>
      <c r="F18" s="2">
        <v>5.6000000000000001E-2</v>
      </c>
      <c r="G18" s="22"/>
      <c r="H18" s="2">
        <v>5.8000000000000003E-2</v>
      </c>
      <c r="I18" s="2">
        <v>5.5E-2</v>
      </c>
      <c r="J18" s="2">
        <v>2.7E-2</v>
      </c>
      <c r="K18" s="2">
        <v>2.1999999999999999E-2</v>
      </c>
      <c r="M18" s="293"/>
    </row>
    <row r="19" spans="1:14" s="198" customFormat="1" ht="5.0999999999999996" customHeight="1">
      <c r="A19" s="14"/>
      <c r="B19" s="14"/>
      <c r="C19" s="1"/>
      <c r="D19" s="1"/>
      <c r="E19" s="1"/>
      <c r="F19" s="1"/>
      <c r="G19" s="22"/>
      <c r="H19" s="1"/>
      <c r="I19" s="1"/>
      <c r="J19" s="1"/>
      <c r="K19" s="1"/>
    </row>
    <row r="20" spans="1:14" s="198" customFormat="1" ht="15.75">
      <c r="A20" s="14" t="s">
        <v>218</v>
      </c>
      <c r="B20" s="14"/>
      <c r="C20" s="1">
        <v>65</v>
      </c>
      <c r="D20" s="1">
        <v>63</v>
      </c>
      <c r="E20" s="1">
        <v>62</v>
      </c>
      <c r="F20" s="1">
        <v>65</v>
      </c>
      <c r="G20" s="22"/>
      <c r="H20" s="1">
        <v>65</v>
      </c>
      <c r="I20" s="1">
        <v>63</v>
      </c>
      <c r="J20" s="1">
        <v>62</v>
      </c>
      <c r="K20" s="1">
        <v>65</v>
      </c>
      <c r="M20" s="293"/>
    </row>
    <row r="21" spans="1:14" s="198" customFormat="1" ht="5.0999999999999996" customHeight="1">
      <c r="A21" s="14"/>
      <c r="B21" s="14"/>
      <c r="C21" s="1"/>
      <c r="D21" s="1"/>
      <c r="E21" s="1"/>
      <c r="F21" s="1"/>
      <c r="G21" s="22"/>
      <c r="H21" s="1"/>
      <c r="I21" s="1"/>
      <c r="J21" s="1"/>
      <c r="K21" s="1"/>
    </row>
    <row r="22" spans="1:14" s="198" customFormat="1" ht="15" customHeight="1">
      <c r="A22" s="14" t="s">
        <v>245</v>
      </c>
      <c r="B22" s="14"/>
      <c r="C22" s="1"/>
      <c r="D22" s="1"/>
      <c r="E22" s="1"/>
      <c r="F22" s="1"/>
      <c r="G22" s="14"/>
      <c r="H22" s="1"/>
      <c r="I22" s="1"/>
      <c r="J22" s="1"/>
      <c r="K22" s="1"/>
    </row>
    <row r="23" spans="1:14" s="198" customFormat="1" ht="5.0999999999999996" customHeight="1">
      <c r="A23" s="14"/>
      <c r="B23" s="14"/>
      <c r="C23" s="1"/>
      <c r="D23" s="1"/>
      <c r="E23" s="1"/>
      <c r="F23" s="1"/>
      <c r="G23" s="14"/>
      <c r="H23" s="1"/>
      <c r="I23" s="1"/>
      <c r="J23" s="1"/>
      <c r="K23" s="1"/>
    </row>
    <row r="24" spans="1:14" s="198" customFormat="1" ht="15" customHeight="1">
      <c r="A24" s="22"/>
      <c r="B24" s="14" t="s">
        <v>296</v>
      </c>
      <c r="C24" s="2">
        <v>0.04</v>
      </c>
      <c r="D24" s="2">
        <v>4.4999999999999998E-2</v>
      </c>
      <c r="E24" s="2">
        <v>5.2999999999999999E-2</v>
      </c>
      <c r="F24" s="2">
        <v>5.5E-2</v>
      </c>
      <c r="G24" s="14"/>
      <c r="H24" s="2">
        <v>6.3E-2</v>
      </c>
      <c r="I24" s="2">
        <v>6.3E-2</v>
      </c>
      <c r="J24" s="2">
        <v>6.5000000000000002E-2</v>
      </c>
      <c r="K24" s="2">
        <v>6.5000000000000002E-2</v>
      </c>
    </row>
    <row r="25" spans="1:14" s="198" customFormat="1" ht="5.0999999999999996" customHeight="1">
      <c r="A25" s="14"/>
      <c r="B25" s="14"/>
      <c r="C25" s="1"/>
      <c r="D25" s="1"/>
      <c r="E25" s="1"/>
      <c r="F25" s="239"/>
      <c r="G25" s="14"/>
      <c r="H25" s="1"/>
      <c r="I25" s="1"/>
      <c r="J25" s="1"/>
      <c r="K25" s="239"/>
    </row>
    <row r="26" spans="1:14" s="198" customFormat="1" ht="15" customHeight="1">
      <c r="A26" s="14"/>
      <c r="B26" s="14" t="s">
        <v>297</v>
      </c>
      <c r="C26" s="2">
        <v>4.4999999999999998E-2</v>
      </c>
      <c r="D26" s="2">
        <v>5.2999999999999999E-2</v>
      </c>
      <c r="E26" s="2">
        <v>5.8000000000000003E-2</v>
      </c>
      <c r="F26" s="2">
        <v>6.3E-2</v>
      </c>
      <c r="G26" s="14"/>
      <c r="H26" s="2">
        <v>6.5000000000000002E-2</v>
      </c>
      <c r="I26" s="2">
        <v>7.8E-2</v>
      </c>
      <c r="J26" s="2">
        <v>7.4999999999999997E-2</v>
      </c>
      <c r="K26" s="2">
        <v>7.2999999999999995E-2</v>
      </c>
    </row>
    <row r="27" spans="1:14" s="198" customFormat="1" ht="5.0999999999999996" customHeight="1">
      <c r="A27" s="14"/>
      <c r="B27" s="14"/>
      <c r="C27" s="16"/>
      <c r="D27" s="16"/>
      <c r="E27" s="16"/>
      <c r="F27" s="249"/>
      <c r="G27" s="14"/>
      <c r="H27" s="16"/>
      <c r="I27" s="16"/>
      <c r="J27" s="16"/>
      <c r="K27" s="249"/>
    </row>
    <row r="28" spans="1:14" s="198" customFormat="1" ht="15" customHeight="1">
      <c r="A28" s="14"/>
      <c r="B28" s="14" t="s">
        <v>226</v>
      </c>
      <c r="C28" s="2">
        <v>4.2999999999999997E-2</v>
      </c>
      <c r="D28" s="2">
        <v>0.05</v>
      </c>
      <c r="E28" s="2">
        <v>5.5E-2</v>
      </c>
      <c r="F28" s="2">
        <v>5.8000000000000003E-2</v>
      </c>
      <c r="G28" s="14"/>
      <c r="H28" s="2">
        <v>6.3E-2</v>
      </c>
      <c r="I28" s="2">
        <v>7.3999999999999996E-2</v>
      </c>
      <c r="J28" s="2">
        <v>6.8000000000000005E-2</v>
      </c>
      <c r="K28" s="2">
        <v>7.0999999999999994E-2</v>
      </c>
    </row>
    <row r="29" spans="1:14" s="198" customFormat="1" ht="15" customHeight="1">
      <c r="A29" s="14"/>
      <c r="B29" s="14"/>
      <c r="C29" s="1"/>
      <c r="D29" s="1"/>
      <c r="E29" s="1"/>
      <c r="F29" s="1"/>
      <c r="G29" s="14"/>
      <c r="H29" s="1"/>
      <c r="I29" s="1"/>
      <c r="J29" s="1"/>
      <c r="K29" s="1"/>
    </row>
    <row r="30" spans="1:14" s="198" customFormat="1" ht="15.75" customHeight="1">
      <c r="A30" s="14"/>
      <c r="B30" s="14"/>
      <c r="C30" s="1"/>
      <c r="D30" s="1"/>
      <c r="E30" s="1"/>
      <c r="F30" s="1"/>
      <c r="G30" s="14"/>
      <c r="H30" s="1"/>
      <c r="I30" s="1"/>
      <c r="J30" s="1"/>
      <c r="K30" s="1"/>
      <c r="M30" s="293"/>
    </row>
    <row r="31" spans="1:14" s="198" customFormat="1" ht="15" customHeight="1" thickBot="1">
      <c r="A31" s="14"/>
      <c r="B31" s="14"/>
      <c r="C31" s="31" t="s">
        <v>7</v>
      </c>
      <c r="D31" s="31"/>
      <c r="E31" s="31"/>
      <c r="F31" s="31"/>
      <c r="G31" s="22"/>
      <c r="H31" s="31" t="s">
        <v>8</v>
      </c>
      <c r="I31" s="31"/>
      <c r="J31" s="31"/>
      <c r="K31" s="31"/>
      <c r="M31" s="293"/>
      <c r="N31" s="12"/>
    </row>
    <row r="32" spans="1:14" s="198" customFormat="1" ht="15.75">
      <c r="A32" s="14"/>
      <c r="B32" s="14"/>
      <c r="C32" s="26" t="s">
        <v>145</v>
      </c>
      <c r="D32" s="26" t="s">
        <v>146</v>
      </c>
      <c r="E32" s="26" t="s">
        <v>147</v>
      </c>
      <c r="F32" s="75" t="s">
        <v>148</v>
      </c>
      <c r="G32" s="22"/>
      <c r="H32" s="26" t="s">
        <v>145</v>
      </c>
      <c r="I32" s="26" t="s">
        <v>146</v>
      </c>
      <c r="J32" s="26" t="s">
        <v>147</v>
      </c>
      <c r="K32" s="75" t="s">
        <v>148</v>
      </c>
    </row>
    <row r="33" spans="1:18" s="198" customFormat="1" ht="15" customHeight="1">
      <c r="A33" s="14"/>
      <c r="B33" s="14"/>
      <c r="C33" s="13" t="s">
        <v>149</v>
      </c>
      <c r="D33" s="13" t="s">
        <v>149</v>
      </c>
      <c r="E33" s="13" t="s">
        <v>149</v>
      </c>
      <c r="F33" s="13" t="s">
        <v>149</v>
      </c>
      <c r="G33" s="22"/>
      <c r="H33" s="13" t="s">
        <v>149</v>
      </c>
      <c r="I33" s="13" t="s">
        <v>149</v>
      </c>
      <c r="J33" s="13" t="s">
        <v>149</v>
      </c>
      <c r="K33" s="13" t="s">
        <v>149</v>
      </c>
      <c r="N33" s="12"/>
    </row>
    <row r="34" spans="1:18" ht="15.75">
      <c r="A34" s="76" t="s">
        <v>292</v>
      </c>
      <c r="B34" s="14"/>
      <c r="C34" s="1"/>
      <c r="D34" s="1"/>
      <c r="E34" s="1"/>
      <c r="F34" s="1"/>
      <c r="H34" s="1"/>
      <c r="I34" s="1"/>
      <c r="J34" s="1"/>
      <c r="K34" s="1"/>
    </row>
    <row r="35" spans="1:18" ht="15.75" customHeight="1">
      <c r="A35" s="11" t="s">
        <v>293</v>
      </c>
      <c r="B35" s="14"/>
      <c r="C35" s="86">
        <v>565375</v>
      </c>
      <c r="D35" s="86">
        <v>601995</v>
      </c>
      <c r="E35" s="86">
        <v>663740</v>
      </c>
      <c r="F35" s="86">
        <v>708026</v>
      </c>
      <c r="H35" s="86">
        <v>751332</v>
      </c>
      <c r="I35" s="86">
        <v>775868</v>
      </c>
      <c r="J35" s="86">
        <v>818777</v>
      </c>
      <c r="K35" s="86">
        <v>783254</v>
      </c>
    </row>
    <row r="36" spans="1:18" ht="5.0999999999999996" customHeight="1">
      <c r="A36" s="14"/>
      <c r="B36" s="14"/>
      <c r="C36" s="1"/>
      <c r="D36" s="1"/>
      <c r="E36" s="1"/>
      <c r="F36" s="1"/>
      <c r="H36" s="1"/>
      <c r="I36" s="1"/>
      <c r="J36" s="1"/>
      <c r="K36" s="1"/>
    </row>
    <row r="37" spans="1:18" ht="18">
      <c r="A37" s="111" t="s">
        <v>302</v>
      </c>
      <c r="B37" s="14"/>
      <c r="C37" s="1"/>
      <c r="D37" s="1"/>
      <c r="E37" s="1"/>
      <c r="F37" s="1"/>
      <c r="H37" s="1"/>
      <c r="I37" s="1"/>
      <c r="J37" s="1"/>
      <c r="K37" s="1"/>
    </row>
    <row r="38" spans="1:18" ht="5.0999999999999996" customHeight="1">
      <c r="A38" s="14"/>
      <c r="B38" s="14"/>
      <c r="C38" s="1"/>
      <c r="D38" s="1"/>
      <c r="E38" s="1"/>
      <c r="F38" s="1"/>
      <c r="H38" s="1"/>
      <c r="I38" s="1"/>
      <c r="J38" s="1"/>
      <c r="K38" s="1"/>
    </row>
    <row r="39" spans="1:18" ht="15" customHeight="1">
      <c r="A39" s="11"/>
      <c r="B39" s="11" t="s">
        <v>303</v>
      </c>
      <c r="C39" s="256">
        <v>0</v>
      </c>
      <c r="D39" s="256">
        <v>0</v>
      </c>
      <c r="E39" s="256">
        <v>0</v>
      </c>
      <c r="F39" s="1">
        <v>3417</v>
      </c>
      <c r="H39" s="1">
        <v>3966</v>
      </c>
      <c r="I39" s="1">
        <v>4392</v>
      </c>
      <c r="J39" s="1">
        <v>4327</v>
      </c>
      <c r="K39" s="1">
        <v>4572</v>
      </c>
      <c r="L39" s="399"/>
      <c r="M39" s="399"/>
      <c r="O39" s="399"/>
      <c r="P39" s="399"/>
      <c r="Q39" s="399"/>
      <c r="R39" s="399"/>
    </row>
    <row r="40" spans="1:18" ht="15" customHeight="1">
      <c r="A40" s="11"/>
      <c r="B40" s="11" t="s">
        <v>304</v>
      </c>
      <c r="C40" s="256">
        <v>0</v>
      </c>
      <c r="D40" s="256">
        <v>0</v>
      </c>
      <c r="E40" s="256">
        <v>0</v>
      </c>
      <c r="F40" s="1">
        <v>3556</v>
      </c>
      <c r="H40" s="1">
        <v>3682</v>
      </c>
      <c r="I40" s="1">
        <v>3913</v>
      </c>
      <c r="J40" s="1">
        <v>4645</v>
      </c>
      <c r="K40" s="1">
        <v>3968</v>
      </c>
      <c r="L40" s="399"/>
      <c r="M40" s="399"/>
      <c r="O40" s="399"/>
      <c r="P40" s="399"/>
      <c r="Q40" s="399"/>
      <c r="R40" s="399"/>
    </row>
    <row r="41" spans="1:18" ht="15" customHeight="1">
      <c r="A41" s="11"/>
      <c r="B41" s="11" t="s">
        <v>305</v>
      </c>
      <c r="C41" s="256">
        <v>0</v>
      </c>
      <c r="D41" s="256">
        <v>0</v>
      </c>
      <c r="E41" s="256">
        <v>0</v>
      </c>
      <c r="F41" s="1">
        <v>1821</v>
      </c>
      <c r="H41" s="1">
        <v>1698</v>
      </c>
      <c r="I41" s="1">
        <v>1696</v>
      </c>
      <c r="J41" s="1">
        <v>1611</v>
      </c>
      <c r="K41" s="1">
        <v>1374</v>
      </c>
      <c r="L41" s="399"/>
      <c r="M41" s="399"/>
      <c r="O41" s="399"/>
      <c r="P41" s="399"/>
      <c r="Q41" s="399"/>
      <c r="R41" s="399"/>
    </row>
    <row r="42" spans="1:18" ht="15" customHeight="1" thickBot="1">
      <c r="A42" s="11"/>
      <c r="B42" s="110" t="s">
        <v>306</v>
      </c>
      <c r="C42" s="120">
        <v>8834</v>
      </c>
      <c r="D42" s="120">
        <v>9556</v>
      </c>
      <c r="E42" s="120">
        <v>10536</v>
      </c>
      <c r="F42" s="120">
        <f>SUM(F39:F41)</f>
        <v>8794</v>
      </c>
      <c r="H42" s="120">
        <f>SUM(H39:H41)</f>
        <v>9346</v>
      </c>
      <c r="I42" s="120">
        <f>SUM(I39:I41)</f>
        <v>10001</v>
      </c>
      <c r="J42" s="120">
        <f>SUM(J39:J41)</f>
        <v>10583</v>
      </c>
      <c r="K42" s="120">
        <f>SUM(K39:K41)</f>
        <v>9914</v>
      </c>
      <c r="L42" s="399"/>
      <c r="M42" s="399"/>
      <c r="O42" s="399"/>
      <c r="P42" s="399"/>
      <c r="Q42" s="399"/>
      <c r="R42" s="399"/>
    </row>
    <row r="43" spans="1:18" ht="5.0999999999999996" customHeight="1" thickTop="1">
      <c r="A43" s="14"/>
      <c r="B43" s="14"/>
      <c r="C43" s="1"/>
      <c r="D43" s="1"/>
      <c r="E43" s="1"/>
      <c r="F43" s="1"/>
      <c r="H43" s="1"/>
      <c r="I43" s="1"/>
      <c r="J43" s="1"/>
      <c r="K43" s="1"/>
    </row>
    <row r="44" spans="1:18" ht="18" customHeight="1">
      <c r="A44" s="11" t="s">
        <v>294</v>
      </c>
      <c r="B44" s="14"/>
      <c r="C44" s="28">
        <v>9.1300000000000008</v>
      </c>
      <c r="D44" s="28">
        <v>8.8000000000000007</v>
      </c>
      <c r="E44" s="28">
        <v>8.7799999999999994</v>
      </c>
      <c r="F44" s="28">
        <v>9.01</v>
      </c>
      <c r="H44" s="28">
        <v>9.33</v>
      </c>
      <c r="I44" s="28">
        <v>9.42</v>
      </c>
      <c r="J44" s="28">
        <v>9.7200000000000006</v>
      </c>
      <c r="K44" s="28">
        <v>10.31</v>
      </c>
      <c r="L44" s="399"/>
      <c r="M44" s="399"/>
      <c r="O44" s="399"/>
      <c r="P44" s="399"/>
      <c r="Q44" s="399"/>
      <c r="R44" s="399"/>
    </row>
    <row r="45" spans="1:18" ht="5.0999999999999996" customHeight="1">
      <c r="A45" s="14"/>
      <c r="B45" s="14"/>
    </row>
    <row r="46" spans="1:18">
      <c r="A46" s="11" t="s">
        <v>314</v>
      </c>
      <c r="B46" s="14"/>
    </row>
    <row r="47" spans="1:18" ht="5.0999999999999996" customHeight="1">
      <c r="A47" s="14"/>
      <c r="B47" s="14"/>
    </row>
    <row r="48" spans="1:18">
      <c r="A48" s="11"/>
      <c r="B48" s="11" t="s">
        <v>303</v>
      </c>
      <c r="C48" s="256">
        <v>0</v>
      </c>
      <c r="D48" s="256">
        <v>0</v>
      </c>
      <c r="E48" s="256">
        <v>0</v>
      </c>
      <c r="F48" s="256">
        <v>0</v>
      </c>
      <c r="G48" s="400"/>
      <c r="H48" s="256">
        <v>0</v>
      </c>
      <c r="I48" s="256">
        <v>0</v>
      </c>
      <c r="J48" s="256">
        <v>0</v>
      </c>
      <c r="K48" s="192">
        <v>0.33800000000000002</v>
      </c>
    </row>
    <row r="49" spans="1:11">
      <c r="A49" s="14"/>
      <c r="B49" s="11" t="s">
        <v>304</v>
      </c>
      <c r="C49" s="256">
        <v>0</v>
      </c>
      <c r="D49" s="256">
        <v>0</v>
      </c>
      <c r="E49" s="256">
        <v>0</v>
      </c>
      <c r="F49" s="256">
        <v>0</v>
      </c>
      <c r="G49" s="400"/>
      <c r="H49" s="256">
        <v>0</v>
      </c>
      <c r="I49" s="256">
        <v>0</v>
      </c>
      <c r="J49" s="256">
        <v>0</v>
      </c>
      <c r="K49" s="192">
        <v>0.11600000000000001</v>
      </c>
    </row>
    <row r="50" spans="1:11">
      <c r="A50" s="14"/>
      <c r="B50" s="11" t="s">
        <v>305</v>
      </c>
      <c r="C50" s="256">
        <v>0</v>
      </c>
      <c r="D50" s="256">
        <v>0</v>
      </c>
      <c r="E50" s="256">
        <v>0</v>
      </c>
      <c r="F50" s="256">
        <v>0</v>
      </c>
      <c r="G50" s="400"/>
      <c r="H50" s="256">
        <v>0</v>
      </c>
      <c r="I50" s="256">
        <v>0</v>
      </c>
      <c r="J50" s="256">
        <v>0</v>
      </c>
      <c r="K50" s="192">
        <v>-0.245</v>
      </c>
    </row>
    <row r="51" spans="1:11" ht="15.75" thickBot="1">
      <c r="A51" s="14"/>
      <c r="B51" s="110" t="s">
        <v>315</v>
      </c>
      <c r="C51" s="406">
        <v>7.4999999999999997E-2</v>
      </c>
      <c r="D51" s="406">
        <v>3.5000000000000003E-2</v>
      </c>
      <c r="E51" s="406">
        <v>0.10299999999999999</v>
      </c>
      <c r="F51" s="406">
        <v>-5.0000000000000001E-3</v>
      </c>
      <c r="G51" s="400"/>
      <c r="H51" s="406">
        <v>5.8000000000000003E-2</v>
      </c>
      <c r="I51" s="406">
        <v>4.7E-2</v>
      </c>
      <c r="J51" s="406">
        <v>4.0000000000000001E-3</v>
      </c>
      <c r="K51" s="406">
        <v>0.127</v>
      </c>
    </row>
    <row r="52" spans="1:11" ht="5.0999999999999996" customHeight="1" thickTop="1">
      <c r="A52" s="11"/>
      <c r="B52" s="14"/>
      <c r="C52" s="2"/>
      <c r="D52" s="2"/>
      <c r="E52" s="2"/>
      <c r="F52" s="2"/>
      <c r="H52" s="2"/>
      <c r="I52" s="2"/>
      <c r="J52" s="2"/>
      <c r="K52" s="2"/>
    </row>
    <row r="53" spans="1:11" ht="15" customHeight="1">
      <c r="A53" s="11" t="s">
        <v>295</v>
      </c>
      <c r="B53" s="14"/>
      <c r="C53" s="192">
        <v>1.9E-2</v>
      </c>
      <c r="D53" s="192">
        <v>-1E-3</v>
      </c>
      <c r="E53" s="192">
        <v>-0.01</v>
      </c>
      <c r="F53" s="192">
        <v>-2.5999999999999999E-2</v>
      </c>
      <c r="H53" s="192">
        <v>2.1999999999999999E-2</v>
      </c>
      <c r="I53" s="192">
        <v>7.0000000000000007E-2</v>
      </c>
      <c r="J53" s="192">
        <v>0.107</v>
      </c>
      <c r="K53" s="192">
        <v>0.14399999999999999</v>
      </c>
    </row>
    <row r="54" spans="1:11" ht="5.0999999999999996" customHeight="1">
      <c r="A54" s="14"/>
      <c r="B54" s="14"/>
      <c r="C54" s="1"/>
      <c r="D54" s="1"/>
      <c r="E54" s="1"/>
      <c r="F54" s="1"/>
      <c r="H54" s="1"/>
      <c r="I54" s="1"/>
      <c r="J54" s="1"/>
      <c r="K54" s="1"/>
    </row>
    <row r="55" spans="1:11" ht="18">
      <c r="A55" s="11" t="s">
        <v>309</v>
      </c>
      <c r="B55" s="14"/>
      <c r="C55" s="1"/>
      <c r="D55" s="1"/>
      <c r="E55" s="1"/>
      <c r="F55" s="1"/>
      <c r="H55" s="1"/>
      <c r="I55" s="1"/>
      <c r="J55" s="1"/>
      <c r="K55" s="1"/>
    </row>
    <row r="56" spans="1:11" ht="5.0999999999999996" customHeight="1">
      <c r="A56" s="14"/>
      <c r="B56" s="14"/>
      <c r="C56" s="1"/>
      <c r="D56" s="1"/>
      <c r="E56" s="1"/>
      <c r="F56" s="1"/>
      <c r="H56" s="1"/>
      <c r="I56" s="1"/>
      <c r="J56" s="1"/>
      <c r="K56" s="1"/>
    </row>
    <row r="57" spans="1:11">
      <c r="A57" s="11"/>
      <c r="B57" s="11" t="s">
        <v>303</v>
      </c>
      <c r="C57" s="1">
        <v>64</v>
      </c>
      <c r="D57" s="1">
        <v>63</v>
      </c>
      <c r="E57" s="1">
        <v>63</v>
      </c>
      <c r="F57" s="1">
        <v>64</v>
      </c>
      <c r="H57" s="1">
        <v>66</v>
      </c>
      <c r="I57" s="1">
        <v>63</v>
      </c>
      <c r="J57" s="1">
        <v>62</v>
      </c>
      <c r="K57" s="1">
        <v>65</v>
      </c>
    </row>
    <row r="58" spans="1:11" s="198" customFormat="1" ht="5.0999999999999996" customHeight="1">
      <c r="A58" s="14"/>
      <c r="B58" s="14"/>
      <c r="C58" s="1"/>
      <c r="D58" s="1"/>
      <c r="E58" s="1"/>
      <c r="F58" s="1"/>
      <c r="G58" s="14"/>
      <c r="H58" s="1"/>
      <c r="I58" s="1"/>
      <c r="J58" s="1"/>
      <c r="K58" s="1"/>
    </row>
    <row r="59" spans="1:11">
      <c r="A59" s="11"/>
      <c r="B59" s="11" t="s">
        <v>310</v>
      </c>
      <c r="C59" s="1">
        <v>64</v>
      </c>
      <c r="D59" s="1">
        <v>63</v>
      </c>
      <c r="E59" s="1">
        <v>63</v>
      </c>
      <c r="F59" s="1">
        <v>91</v>
      </c>
      <c r="H59" s="1">
        <v>91</v>
      </c>
      <c r="I59" s="1">
        <v>89</v>
      </c>
      <c r="J59" s="1">
        <v>88</v>
      </c>
      <c r="K59" s="1">
        <v>91</v>
      </c>
    </row>
    <row r="60" spans="1:11" ht="3.75" customHeight="1">
      <c r="A60" s="14"/>
      <c r="B60" s="14"/>
      <c r="C60" s="1"/>
      <c r="D60" s="1"/>
      <c r="E60" s="1"/>
      <c r="F60" s="1"/>
    </row>
    <row r="61" spans="1:11" s="198" customFormat="1" ht="15" customHeight="1">
      <c r="A61" s="14" t="s">
        <v>245</v>
      </c>
      <c r="B61" s="14"/>
      <c r="C61" s="1"/>
      <c r="D61" s="17"/>
      <c r="E61" s="1"/>
      <c r="F61" s="1"/>
      <c r="G61" s="22"/>
      <c r="H61" s="22"/>
      <c r="I61" s="22"/>
      <c r="J61" s="22"/>
      <c r="K61" s="22"/>
    </row>
    <row r="62" spans="1:11" s="198" customFormat="1" ht="5.0999999999999996" customHeight="1">
      <c r="A62" s="14"/>
      <c r="B62" s="14"/>
      <c r="C62" s="30"/>
      <c r="D62" s="30"/>
      <c r="E62" s="30"/>
      <c r="F62" s="30"/>
      <c r="G62" s="14"/>
      <c r="H62" s="30"/>
      <c r="I62" s="30"/>
      <c r="J62" s="30"/>
      <c r="K62" s="30"/>
    </row>
    <row r="63" spans="1:11" s="198" customFormat="1" ht="15" customHeight="1">
      <c r="A63" s="22"/>
      <c r="B63" s="14" t="s">
        <v>296</v>
      </c>
      <c r="C63" s="2">
        <v>6.8000000000000005E-2</v>
      </c>
      <c r="D63" s="2">
        <v>6.8000000000000005E-2</v>
      </c>
      <c r="E63" s="2">
        <v>6.5000000000000002E-2</v>
      </c>
      <c r="F63" s="2">
        <v>5.8000000000000003E-2</v>
      </c>
      <c r="G63" s="14"/>
      <c r="H63" s="2">
        <v>5.8000000000000003E-2</v>
      </c>
      <c r="I63" s="2">
        <v>5.5E-2</v>
      </c>
      <c r="J63" s="2">
        <v>5.8000000000000003E-2</v>
      </c>
      <c r="K63" s="2">
        <v>7.2999999999999995E-2</v>
      </c>
    </row>
    <row r="64" spans="1:11" s="198" customFormat="1" ht="5.0999999999999996" customHeight="1">
      <c r="A64" s="14"/>
      <c r="B64" s="14"/>
      <c r="C64" s="1"/>
      <c r="D64" s="1"/>
      <c r="E64" s="1"/>
      <c r="F64" s="239"/>
      <c r="G64" s="14"/>
      <c r="H64" s="1"/>
      <c r="I64" s="1"/>
      <c r="J64" s="1"/>
      <c r="K64" s="239"/>
    </row>
    <row r="65" spans="1:14" s="198" customFormat="1" ht="15" customHeight="1">
      <c r="A65" s="14"/>
      <c r="B65" s="14" t="s">
        <v>297</v>
      </c>
      <c r="C65" s="2">
        <v>7.2999999999999995E-2</v>
      </c>
      <c r="D65" s="2">
        <v>7.0000000000000007E-2</v>
      </c>
      <c r="E65" s="2">
        <v>7.0000000000000007E-2</v>
      </c>
      <c r="F65" s="2">
        <v>7.0000000000000007E-2</v>
      </c>
      <c r="G65" s="14"/>
      <c r="H65" s="2">
        <v>5.8000000000000003E-2</v>
      </c>
      <c r="I65" s="2">
        <v>5.8000000000000003E-2</v>
      </c>
      <c r="J65" s="2">
        <v>7.0000000000000007E-2</v>
      </c>
      <c r="K65" s="2">
        <v>0.08</v>
      </c>
    </row>
    <row r="66" spans="1:14" s="198" customFormat="1" ht="5.0999999999999996" customHeight="1">
      <c r="A66" s="14"/>
      <c r="B66" s="14"/>
      <c r="C66" s="16"/>
      <c r="D66" s="16"/>
      <c r="E66" s="16"/>
      <c r="F66" s="249"/>
      <c r="G66" s="14"/>
      <c r="H66" s="16"/>
      <c r="I66" s="16"/>
      <c r="J66" s="16"/>
      <c r="K66" s="249"/>
    </row>
    <row r="67" spans="1:14" s="198" customFormat="1" ht="15" customHeight="1">
      <c r="A67" s="14"/>
      <c r="B67" s="14" t="s">
        <v>226</v>
      </c>
      <c r="C67" s="2">
        <v>7.0000000000000007E-2</v>
      </c>
      <c r="D67" s="2">
        <v>6.9000000000000006E-2</v>
      </c>
      <c r="E67" s="2">
        <v>6.9000000000000006E-2</v>
      </c>
      <c r="F67" s="2">
        <v>6.2E-2</v>
      </c>
      <c r="G67" s="14"/>
      <c r="H67" s="2">
        <v>5.8000000000000003E-2</v>
      </c>
      <c r="I67" s="2">
        <v>5.7000000000000002E-2</v>
      </c>
      <c r="J67" s="2">
        <v>6.3E-2</v>
      </c>
      <c r="K67" s="2">
        <v>7.8E-2</v>
      </c>
    </row>
    <row r="68" spans="1:14" s="198" customFormat="1" ht="15" customHeight="1">
      <c r="A68" s="14"/>
      <c r="B68" s="14"/>
      <c r="C68" s="1"/>
      <c r="D68" s="1"/>
      <c r="E68" s="1"/>
      <c r="F68" s="1"/>
      <c r="G68" s="14"/>
      <c r="H68" s="1"/>
      <c r="I68" s="1"/>
      <c r="J68" s="1"/>
      <c r="K68" s="1"/>
    </row>
    <row r="69" spans="1:14" s="198" customFormat="1" ht="15" customHeight="1">
      <c r="A69" s="14"/>
      <c r="B69" s="14"/>
      <c r="C69" s="1"/>
      <c r="D69" s="1"/>
      <c r="E69" s="1"/>
      <c r="F69" s="1"/>
      <c r="G69" s="14"/>
      <c r="H69" s="1"/>
      <c r="I69" s="1"/>
      <c r="J69" s="1"/>
      <c r="K69" s="1"/>
    </row>
    <row r="70" spans="1:14" s="198" customFormat="1" ht="15" customHeight="1" thickBot="1">
      <c r="A70" s="14"/>
      <c r="B70" s="14"/>
      <c r="C70" s="31" t="s">
        <v>56</v>
      </c>
      <c r="D70" s="31"/>
      <c r="E70" s="31"/>
      <c r="F70" s="31"/>
      <c r="G70" s="22"/>
      <c r="H70" s="31" t="s">
        <v>240</v>
      </c>
      <c r="I70" s="31"/>
      <c r="J70" s="31"/>
      <c r="K70" s="31"/>
      <c r="M70" s="293"/>
      <c r="N70" s="12"/>
    </row>
    <row r="71" spans="1:14" s="198" customFormat="1" ht="15.75">
      <c r="A71" s="14"/>
      <c r="B71" s="14"/>
      <c r="C71" s="26" t="s">
        <v>145</v>
      </c>
      <c r="D71" s="26" t="s">
        <v>146</v>
      </c>
      <c r="E71" s="26" t="s">
        <v>147</v>
      </c>
      <c r="F71" s="75" t="s">
        <v>148</v>
      </c>
      <c r="G71" s="22"/>
      <c r="H71" s="26" t="s">
        <v>145</v>
      </c>
      <c r="I71" s="26" t="s">
        <v>146</v>
      </c>
      <c r="J71" s="26" t="s">
        <v>147</v>
      </c>
      <c r="K71" s="75" t="s">
        <v>148</v>
      </c>
    </row>
    <row r="72" spans="1:14" s="198" customFormat="1" ht="15" customHeight="1">
      <c r="A72" s="14"/>
      <c r="B72" s="14"/>
      <c r="C72" s="13" t="s">
        <v>149</v>
      </c>
      <c r="D72" s="13" t="s">
        <v>149</v>
      </c>
      <c r="E72" s="13" t="s">
        <v>149</v>
      </c>
      <c r="F72" s="13" t="s">
        <v>149</v>
      </c>
      <c r="G72" s="22"/>
      <c r="H72" s="13" t="s">
        <v>149</v>
      </c>
      <c r="I72" s="13" t="s">
        <v>149</v>
      </c>
      <c r="J72" s="13" t="s">
        <v>149</v>
      </c>
      <c r="K72" s="13" t="s">
        <v>149</v>
      </c>
      <c r="N72" s="12"/>
    </row>
    <row r="73" spans="1:14" ht="15.75">
      <c r="A73" s="76" t="s">
        <v>292</v>
      </c>
      <c r="B73" s="14"/>
      <c r="C73" s="1"/>
      <c r="D73" s="1"/>
      <c r="E73" s="1"/>
      <c r="F73" s="1"/>
      <c r="H73" s="1"/>
      <c r="I73" s="1"/>
      <c r="J73" s="1"/>
      <c r="K73" s="1"/>
    </row>
    <row r="74" spans="1:14" ht="15.75" customHeight="1">
      <c r="A74" s="11" t="s">
        <v>293</v>
      </c>
      <c r="B74" s="14"/>
      <c r="C74" s="86">
        <v>738959</v>
      </c>
      <c r="D74" s="86">
        <v>799690</v>
      </c>
      <c r="E74" s="86">
        <v>822117</v>
      </c>
      <c r="F74" s="86">
        <v>734749</v>
      </c>
      <c r="H74" s="86"/>
      <c r="I74" s="86"/>
      <c r="J74" s="86"/>
      <c r="K74" s="86"/>
    </row>
    <row r="75" spans="1:14" ht="5.0999999999999996" customHeight="1">
      <c r="A75" s="14"/>
      <c r="B75" s="14"/>
      <c r="C75" s="1"/>
      <c r="D75" s="1"/>
      <c r="E75" s="1"/>
      <c r="F75" s="1"/>
      <c r="H75" s="1"/>
      <c r="I75" s="1"/>
      <c r="J75" s="1"/>
      <c r="K75" s="1"/>
    </row>
    <row r="76" spans="1:14" ht="18">
      <c r="A76" s="111" t="s">
        <v>302</v>
      </c>
      <c r="B76" s="14"/>
      <c r="C76" s="1"/>
      <c r="D76" s="1"/>
      <c r="E76" s="1"/>
      <c r="F76" s="1"/>
      <c r="H76" s="1"/>
      <c r="I76" s="1"/>
      <c r="J76" s="1"/>
      <c r="K76" s="1"/>
    </row>
    <row r="77" spans="1:14" ht="5.0999999999999996" customHeight="1">
      <c r="A77" s="14"/>
      <c r="B77" s="14"/>
      <c r="C77" s="1"/>
      <c r="D77" s="1"/>
      <c r="E77" s="1"/>
      <c r="F77" s="1"/>
      <c r="H77" s="1"/>
      <c r="I77" s="1"/>
      <c r="J77" s="1"/>
      <c r="K77" s="1"/>
    </row>
    <row r="78" spans="1:14" ht="15" customHeight="1">
      <c r="A78" s="11"/>
      <c r="B78" s="11" t="s">
        <v>303</v>
      </c>
      <c r="C78" s="86">
        <v>4425</v>
      </c>
      <c r="D78" s="86">
        <v>4774</v>
      </c>
      <c r="E78" s="86">
        <v>4503</v>
      </c>
      <c r="F78" s="1">
        <v>4500</v>
      </c>
      <c r="H78" s="1"/>
      <c r="I78" s="1"/>
      <c r="J78" s="1"/>
      <c r="K78" s="1"/>
      <c r="L78" s="399"/>
    </row>
    <row r="79" spans="1:14" ht="15" customHeight="1">
      <c r="A79" s="11"/>
      <c r="B79" s="11" t="s">
        <v>304</v>
      </c>
      <c r="C79" s="86">
        <v>3747</v>
      </c>
      <c r="D79" s="86">
        <v>4328</v>
      </c>
      <c r="E79" s="86">
        <v>4860</v>
      </c>
      <c r="F79" s="1">
        <v>3981</v>
      </c>
      <c r="H79" s="1"/>
      <c r="I79" s="1"/>
      <c r="J79" s="1"/>
      <c r="K79" s="1"/>
      <c r="L79" s="399"/>
    </row>
    <row r="80" spans="1:14" ht="15" customHeight="1">
      <c r="A80" s="11"/>
      <c r="B80" s="11" t="s">
        <v>305</v>
      </c>
      <c r="C80" s="86">
        <v>1164</v>
      </c>
      <c r="D80" s="86">
        <v>1278</v>
      </c>
      <c r="E80" s="86">
        <v>1207</v>
      </c>
      <c r="F80" s="1">
        <v>879</v>
      </c>
      <c r="H80" s="1"/>
      <c r="I80" s="1"/>
      <c r="J80" s="1"/>
      <c r="K80" s="1"/>
      <c r="L80" s="399"/>
    </row>
    <row r="81" spans="1:12" ht="15" customHeight="1" thickBot="1">
      <c r="A81" s="11"/>
      <c r="B81" s="110" t="s">
        <v>306</v>
      </c>
      <c r="C81" s="402">
        <v>9336</v>
      </c>
      <c r="D81" s="402">
        <v>10380</v>
      </c>
      <c r="E81" s="402">
        <v>10570</v>
      </c>
      <c r="F81" s="402">
        <f>SUM(F78:F80)</f>
        <v>9360</v>
      </c>
      <c r="H81" s="120"/>
      <c r="I81" s="120"/>
      <c r="J81" s="120"/>
      <c r="K81" s="120"/>
      <c r="L81" s="399"/>
    </row>
    <row r="82" spans="1:12" ht="5.0999999999999996" customHeight="1" thickTop="1">
      <c r="A82" s="14"/>
      <c r="B82" s="14"/>
      <c r="C82" s="1"/>
      <c r="D82" s="1"/>
      <c r="E82" s="1"/>
      <c r="F82" s="1"/>
      <c r="H82" s="1"/>
      <c r="I82" s="1"/>
      <c r="J82" s="1"/>
      <c r="K82" s="1"/>
    </row>
    <row r="83" spans="1:12" ht="18" customHeight="1">
      <c r="A83" s="11" t="s">
        <v>294</v>
      </c>
      <c r="B83" s="14"/>
      <c r="C83" s="28">
        <v>10.29</v>
      </c>
      <c r="D83" s="28">
        <v>10.26</v>
      </c>
      <c r="E83" s="28">
        <v>10.62</v>
      </c>
      <c r="F83" s="28">
        <v>11.41</v>
      </c>
      <c r="H83" s="28"/>
      <c r="I83" s="28"/>
      <c r="J83" s="28"/>
      <c r="K83" s="28"/>
      <c r="L83" s="399"/>
    </row>
    <row r="84" spans="1:12" ht="5.0999999999999996" customHeight="1">
      <c r="A84" s="14"/>
      <c r="B84" s="14"/>
    </row>
    <row r="85" spans="1:12">
      <c r="A85" s="11" t="s">
        <v>314</v>
      </c>
      <c r="B85" s="14"/>
    </row>
    <row r="86" spans="1:12" ht="5.0999999999999996" customHeight="1">
      <c r="A86" s="14"/>
      <c r="B86" s="14"/>
    </row>
    <row r="87" spans="1:12">
      <c r="A87" s="11"/>
      <c r="B87" s="11" t="s">
        <v>303</v>
      </c>
      <c r="C87" s="192">
        <v>0.11600000000000001</v>
      </c>
      <c r="D87" s="192">
        <v>8.6999999999999994E-2</v>
      </c>
      <c r="E87" s="192">
        <v>4.1000000000000002E-2</v>
      </c>
      <c r="F87" s="192">
        <v>-1.6E-2</v>
      </c>
      <c r="G87" s="400"/>
      <c r="H87" s="256"/>
      <c r="I87" s="256"/>
      <c r="J87" s="256"/>
      <c r="K87" s="400"/>
    </row>
    <row r="88" spans="1:12">
      <c r="A88" s="14"/>
      <c r="B88" s="11" t="s">
        <v>304</v>
      </c>
      <c r="C88" s="192">
        <v>1.7999999999999999E-2</v>
      </c>
      <c r="D88" s="192">
        <v>0.106</v>
      </c>
      <c r="E88" s="192">
        <v>4.5999999999999999E-2</v>
      </c>
      <c r="F88" s="192">
        <v>3.0000000000000001E-3</v>
      </c>
      <c r="G88" s="400"/>
      <c r="H88" s="256"/>
      <c r="I88" s="256"/>
      <c r="J88" s="256"/>
      <c r="K88" s="400"/>
    </row>
    <row r="89" spans="1:12">
      <c r="A89" s="14"/>
      <c r="B89" s="11" t="s">
        <v>305</v>
      </c>
      <c r="C89" s="192">
        <v>-0.314</v>
      </c>
      <c r="D89" s="192">
        <v>-0.246</v>
      </c>
      <c r="E89" s="192">
        <v>-0.251</v>
      </c>
      <c r="F89" s="192">
        <v>-0.36</v>
      </c>
      <c r="G89" s="400"/>
      <c r="H89" s="256"/>
      <c r="I89" s="256"/>
      <c r="J89" s="256"/>
      <c r="K89" s="400"/>
    </row>
    <row r="90" spans="1:12" ht="15.75" thickBot="1">
      <c r="A90" s="14"/>
      <c r="B90" s="110" t="s">
        <v>315</v>
      </c>
      <c r="C90" s="406">
        <v>-1E-3</v>
      </c>
      <c r="D90" s="406">
        <v>3.7999999999999999E-2</v>
      </c>
      <c r="E90" s="406">
        <v>-1E-3</v>
      </c>
      <c r="F90" s="406">
        <v>-5.6000000000000001E-2</v>
      </c>
      <c r="G90" s="400"/>
      <c r="H90" s="401"/>
      <c r="I90" s="401"/>
      <c r="J90" s="401"/>
      <c r="K90" s="401"/>
    </row>
    <row r="91" spans="1:12" ht="5.0999999999999996" customHeight="1" thickTop="1">
      <c r="A91" s="11"/>
      <c r="B91" s="14"/>
      <c r="C91" s="192"/>
      <c r="D91" s="192"/>
      <c r="E91" s="192"/>
      <c r="F91" s="192"/>
    </row>
    <row r="92" spans="1:12" ht="15" customHeight="1">
      <c r="A92" s="11" t="s">
        <v>295</v>
      </c>
      <c r="B92" s="14"/>
      <c r="C92" s="192">
        <v>0.10299999999999999</v>
      </c>
      <c r="D92" s="192">
        <v>8.8999999999999996E-2</v>
      </c>
      <c r="E92" s="192">
        <v>9.2999999999999999E-2</v>
      </c>
      <c r="F92" s="192">
        <v>0.107</v>
      </c>
      <c r="H92" s="2"/>
      <c r="I92" s="2"/>
      <c r="J92" s="2"/>
      <c r="K92" s="2"/>
    </row>
    <row r="93" spans="1:12" ht="5.0999999999999996" customHeight="1">
      <c r="A93" s="14"/>
      <c r="B93" s="14"/>
      <c r="C93" s="1"/>
      <c r="D93" s="1"/>
      <c r="E93" s="1"/>
      <c r="F93" s="1"/>
      <c r="H93" s="1"/>
      <c r="I93" s="1"/>
      <c r="J93" s="1"/>
      <c r="K93" s="1"/>
    </row>
    <row r="94" spans="1:12" ht="18">
      <c r="A94" s="11" t="s">
        <v>309</v>
      </c>
      <c r="B94" s="14"/>
      <c r="C94" s="1"/>
      <c r="D94" s="1"/>
      <c r="E94" s="1"/>
      <c r="F94" s="1"/>
      <c r="H94" s="1"/>
      <c r="I94" s="1"/>
      <c r="J94" s="1"/>
      <c r="K94" s="1"/>
    </row>
    <row r="95" spans="1:12" ht="5.0999999999999996" customHeight="1">
      <c r="A95" s="14"/>
      <c r="B95" s="14"/>
      <c r="C95" s="1"/>
      <c r="D95" s="1"/>
      <c r="E95" s="1"/>
      <c r="F95" s="1"/>
      <c r="H95" s="1"/>
      <c r="I95" s="1"/>
      <c r="J95" s="1"/>
      <c r="K95" s="1"/>
    </row>
    <row r="96" spans="1:12">
      <c r="A96" s="11"/>
      <c r="B96" s="11" t="s">
        <v>303</v>
      </c>
      <c r="C96" s="86">
        <v>66</v>
      </c>
      <c r="D96" s="1">
        <v>63</v>
      </c>
      <c r="E96" s="1">
        <v>64</v>
      </c>
      <c r="F96" s="1">
        <v>65</v>
      </c>
      <c r="H96" s="86">
        <v>65</v>
      </c>
      <c r="I96" s="1">
        <v>63</v>
      </c>
      <c r="J96" s="1">
        <v>64</v>
      </c>
      <c r="K96" s="1">
        <v>65</v>
      </c>
    </row>
    <row r="97" spans="1:15" s="198" customFormat="1" ht="5.0999999999999996" customHeight="1">
      <c r="A97" s="14"/>
      <c r="B97" s="14"/>
      <c r="C97" s="1"/>
      <c r="D97" s="1"/>
      <c r="E97" s="1"/>
      <c r="F97" s="1"/>
      <c r="G97" s="14"/>
      <c r="H97" s="1"/>
      <c r="I97" s="1"/>
      <c r="J97" s="1"/>
      <c r="K97" s="1"/>
    </row>
    <row r="98" spans="1:15">
      <c r="A98" s="11"/>
      <c r="B98" s="11" t="s">
        <v>310</v>
      </c>
      <c r="C98" s="86">
        <v>91</v>
      </c>
      <c r="D98" s="1">
        <v>89</v>
      </c>
      <c r="E98" s="1">
        <v>88</v>
      </c>
      <c r="F98" s="1">
        <v>91</v>
      </c>
      <c r="H98" s="86">
        <v>91</v>
      </c>
      <c r="I98" s="1">
        <v>89</v>
      </c>
      <c r="J98" s="1">
        <v>88</v>
      </c>
      <c r="K98" s="1">
        <v>91</v>
      </c>
    </row>
    <row r="99" spans="1:15" s="198" customFormat="1" ht="5.0999999999999996" customHeight="1">
      <c r="A99" s="14"/>
      <c r="B99" s="14"/>
      <c r="C99" s="1"/>
      <c r="D99" s="1"/>
      <c r="E99" s="1"/>
      <c r="F99" s="1"/>
      <c r="G99" s="14"/>
      <c r="H99" s="1"/>
      <c r="I99" s="1"/>
      <c r="J99" s="1"/>
      <c r="K99" s="1"/>
    </row>
    <row r="100" spans="1:15" s="198" customFormat="1" ht="15" customHeight="1">
      <c r="A100" s="14" t="s">
        <v>245</v>
      </c>
      <c r="B100" s="14"/>
      <c r="C100" s="1"/>
      <c r="D100" s="17"/>
      <c r="E100" s="1"/>
      <c r="F100" s="1"/>
      <c r="G100" s="22"/>
      <c r="H100" s="22"/>
      <c r="I100" s="22"/>
      <c r="J100" s="22"/>
      <c r="K100" s="22"/>
    </row>
    <row r="101" spans="1:15" s="198" customFormat="1" ht="5.0999999999999996" customHeight="1">
      <c r="A101" s="14"/>
      <c r="B101" s="14"/>
      <c r="C101" s="30"/>
      <c r="D101" s="30"/>
      <c r="E101" s="30"/>
      <c r="F101" s="30"/>
      <c r="G101" s="14"/>
      <c r="H101" s="30"/>
      <c r="I101" s="30"/>
      <c r="J101" s="30"/>
      <c r="K101" s="30"/>
    </row>
    <row r="102" spans="1:15" s="198" customFormat="1" ht="15" customHeight="1">
      <c r="A102" s="22"/>
      <c r="B102" s="14" t="s">
        <v>296</v>
      </c>
      <c r="C102" s="2">
        <v>0.08</v>
      </c>
      <c r="D102" s="2">
        <v>9.2999999999999999E-2</v>
      </c>
      <c r="E102" s="2">
        <v>0.11799999999999999</v>
      </c>
      <c r="F102" s="2">
        <v>0.13</v>
      </c>
      <c r="G102" s="14"/>
      <c r="H102" s="2"/>
      <c r="I102" s="2"/>
      <c r="J102" s="2"/>
      <c r="K102" s="2"/>
    </row>
    <row r="103" spans="1:15" s="198" customFormat="1" ht="5.0999999999999996" customHeight="1">
      <c r="A103" s="14"/>
      <c r="B103" s="14"/>
      <c r="C103" s="1"/>
      <c r="D103" s="1"/>
      <c r="E103" s="1"/>
      <c r="F103" s="239"/>
      <c r="G103" s="14"/>
      <c r="H103" s="1"/>
      <c r="I103" s="1"/>
      <c r="J103" s="1"/>
      <c r="K103" s="239"/>
    </row>
    <row r="104" spans="1:15" s="198" customFormat="1" ht="15" customHeight="1">
      <c r="A104" s="14"/>
      <c r="B104" s="14" t="s">
        <v>297</v>
      </c>
      <c r="C104" s="2">
        <v>9.2999999999999999E-2</v>
      </c>
      <c r="D104" s="2">
        <v>0.123</v>
      </c>
      <c r="E104" s="2">
        <v>0.13</v>
      </c>
      <c r="F104" s="2">
        <v>0.193</v>
      </c>
      <c r="G104" s="14"/>
      <c r="H104" s="2"/>
      <c r="I104" s="2"/>
      <c r="J104" s="2"/>
      <c r="K104" s="2"/>
    </row>
    <row r="105" spans="1:15" s="198" customFormat="1" ht="5.0999999999999996" customHeight="1">
      <c r="A105" s="14"/>
      <c r="B105" s="14"/>
      <c r="C105" s="16"/>
      <c r="D105" s="16"/>
      <c r="E105" s="16"/>
      <c r="F105" s="249"/>
      <c r="G105" s="14"/>
      <c r="H105" s="16"/>
      <c r="I105" s="16"/>
      <c r="J105" s="16"/>
      <c r="K105" s="249"/>
    </row>
    <row r="106" spans="1:15" s="198" customFormat="1" ht="15" customHeight="1">
      <c r="A106" s="14"/>
      <c r="B106" s="14" t="s">
        <v>226</v>
      </c>
      <c r="C106" s="2">
        <v>0.09</v>
      </c>
      <c r="D106" s="2">
        <v>0.106</v>
      </c>
      <c r="E106" s="2">
        <v>0.121</v>
      </c>
      <c r="F106" s="2">
        <v>0.17</v>
      </c>
      <c r="G106" s="14"/>
      <c r="H106" s="2"/>
      <c r="I106" s="2"/>
      <c r="J106" s="2"/>
      <c r="K106" s="2"/>
    </row>
    <row r="107" spans="1:15">
      <c r="A107" s="14"/>
      <c r="B107" s="11"/>
      <c r="C107" s="43"/>
      <c r="D107" s="43"/>
      <c r="E107" s="43"/>
      <c r="F107" s="43"/>
      <c r="G107" s="43"/>
      <c r="H107" s="43"/>
      <c r="I107" s="43"/>
      <c r="J107" s="12"/>
      <c r="K107" s="12"/>
    </row>
    <row r="108" spans="1:15" ht="3.75" customHeight="1">
      <c r="B108" s="14"/>
      <c r="C108" s="67"/>
      <c r="D108" s="67"/>
      <c r="E108" s="328"/>
      <c r="F108" s="328"/>
      <c r="G108" s="328"/>
      <c r="H108" s="67"/>
      <c r="I108" s="67"/>
      <c r="J108" s="12"/>
      <c r="K108" s="12"/>
    </row>
    <row r="109" spans="1:15" ht="27" customHeight="1">
      <c r="A109" s="68" t="s">
        <v>140</v>
      </c>
      <c r="B109" s="451" t="s">
        <v>316</v>
      </c>
      <c r="C109" s="451"/>
      <c r="D109" s="451"/>
      <c r="E109" s="451"/>
      <c r="F109" s="451"/>
      <c r="G109" s="451"/>
      <c r="H109" s="451"/>
      <c r="I109" s="451"/>
      <c r="J109" s="451"/>
      <c r="K109" s="451"/>
      <c r="L109" s="101"/>
      <c r="M109" s="259"/>
      <c r="N109" s="259"/>
      <c r="O109" s="259"/>
    </row>
    <row r="110" spans="1:15">
      <c r="A110" s="14"/>
      <c r="B110" s="11"/>
      <c r="C110" s="43"/>
      <c r="D110" s="43"/>
      <c r="E110" s="43"/>
      <c r="F110" s="43"/>
      <c r="G110" s="43"/>
      <c r="H110" s="43"/>
      <c r="I110" s="43"/>
      <c r="J110" s="12"/>
      <c r="K110" s="12"/>
    </row>
    <row r="111" spans="1:15" ht="15" customHeight="1">
      <c r="A111" s="312" t="s">
        <v>160</v>
      </c>
    </row>
    <row r="112" spans="1:15" ht="12.75"/>
    <row r="114" spans="1:11" ht="4.5" customHeight="1"/>
    <row r="116" spans="1:11" ht="4.5" customHeight="1"/>
    <row r="117" spans="1:11" ht="14.25" customHeight="1"/>
    <row r="118" spans="1:11" ht="3" customHeight="1"/>
    <row r="120" spans="1:11" ht="3" customHeight="1"/>
    <row r="121" spans="1:11" s="198" customFormat="1" ht="1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</row>
    <row r="122" spans="1:11" s="198" customFormat="1" ht="5.0999999999999996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</row>
    <row r="123" spans="1:11" s="198" customFormat="1" ht="1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s="198" customFormat="1" ht="5.0999999999999996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s="198" customFormat="1" ht="1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</row>
    <row r="126" spans="1:11" s="198" customFormat="1" ht="1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</row>
  </sheetData>
  <mergeCells count="1">
    <mergeCell ref="B109:K109"/>
  </mergeCells>
  <printOptions horizontalCentered="1"/>
  <pageMargins left="0.75" right="0.75" top="0.5" bottom="0.5" header="0.5" footer="0.25"/>
  <pageSetup scale="53" firstPageNumber="2" orientation="portrait" r:id="rId1"/>
  <headerFooter scaleWithDoc="0" alignWithMargins="0">
    <oddFooter>&amp;R&amp;"Arial,Regular"&amp;10Q4 FY22 Stat Book /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pageSetUpPr fitToPage="1"/>
  </sheetPr>
  <dimension ref="A1:L34"/>
  <sheetViews>
    <sheetView view="pageBreakPreview" zoomScaleNormal="100" zoomScaleSheetLayoutView="100" workbookViewId="0">
      <selection sqref="A1:L1"/>
    </sheetView>
  </sheetViews>
  <sheetFormatPr defaultColWidth="10.625" defaultRowHeight="12.75"/>
  <cols>
    <col min="1" max="1" width="3.125" style="22" customWidth="1"/>
    <col min="2" max="2" width="26.75" style="22" customWidth="1"/>
    <col min="3" max="3" width="27.625" style="22" customWidth="1"/>
    <col min="4" max="4" width="10.625" style="22" customWidth="1"/>
    <col min="5" max="5" width="0.75" style="12" customWidth="1"/>
    <col min="6" max="6" width="10.625" style="12"/>
    <col min="7" max="7" width="1" style="12" customWidth="1"/>
    <col min="8" max="8" width="10.625" style="12" customWidth="1"/>
    <col min="9" max="9" width="1" style="12" customWidth="1"/>
    <col min="10" max="10" width="10.625" style="12" customWidth="1"/>
    <col min="11" max="11" width="1" style="12" customWidth="1"/>
    <col min="12" max="12" width="10.625" style="12" customWidth="1"/>
    <col min="13" max="16384" width="10.625" style="12"/>
  </cols>
  <sheetData>
    <row r="1" spans="1:12" s="378" customFormat="1" ht="24.75" customHeight="1">
      <c r="A1" s="452" t="s">
        <v>317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</row>
    <row r="2" spans="1:12" s="378" customFormat="1" ht="24.75" customHeight="1">
      <c r="A2" s="452" t="s">
        <v>100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</row>
    <row r="3" spans="1:12" s="378" customFormat="1" ht="24.75" customHeight="1">
      <c r="A3" s="452" t="s">
        <v>2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</row>
    <row r="4" spans="1:12" ht="15.75">
      <c r="C4" s="73"/>
      <c r="D4" s="73"/>
      <c r="E4" s="197"/>
    </row>
    <row r="5" spans="1:12" ht="13.5" customHeight="1">
      <c r="A5" s="22" t="s">
        <v>101</v>
      </c>
      <c r="C5" s="73"/>
      <c r="D5" s="73"/>
    </row>
    <row r="6" spans="1:12" ht="13.5" customHeight="1">
      <c r="A6" s="22" t="s">
        <v>55</v>
      </c>
      <c r="C6" s="73"/>
      <c r="D6" s="73"/>
    </row>
    <row r="7" spans="1:12" ht="15.75">
      <c r="A7" s="11"/>
      <c r="B7" s="33"/>
      <c r="C7" s="32"/>
      <c r="D7" s="26"/>
      <c r="L7" s="397"/>
    </row>
    <row r="8" spans="1:12" s="26" customFormat="1" ht="15.75">
      <c r="A8" s="113"/>
      <c r="B8" s="113"/>
      <c r="C8" s="34"/>
      <c r="D8" s="37" t="s">
        <v>5</v>
      </c>
      <c r="E8" s="124"/>
      <c r="F8" s="37" t="s">
        <v>6</v>
      </c>
      <c r="H8" s="37" t="s">
        <v>7</v>
      </c>
      <c r="J8" s="37" t="s">
        <v>8</v>
      </c>
      <c r="L8" s="37" t="s">
        <v>56</v>
      </c>
    </row>
    <row r="9" spans="1:12" ht="15">
      <c r="A9" s="11"/>
      <c r="B9" s="33"/>
      <c r="C9" s="14"/>
      <c r="D9" s="14"/>
      <c r="F9" s="14"/>
      <c r="H9" s="14"/>
      <c r="J9" s="14"/>
      <c r="L9" s="14"/>
    </row>
    <row r="10" spans="1:12" ht="15">
      <c r="A10" s="14" t="s">
        <v>299</v>
      </c>
      <c r="B10" s="11"/>
      <c r="C10" s="3"/>
      <c r="D10" s="25">
        <v>6812</v>
      </c>
      <c r="E10" s="25"/>
      <c r="F10" s="25">
        <v>7582</v>
      </c>
      <c r="H10" s="25">
        <v>7102</v>
      </c>
      <c r="J10" s="25">
        <v>7833</v>
      </c>
      <c r="L10" s="25">
        <v>9532</v>
      </c>
    </row>
    <row r="11" spans="1:12" ht="15">
      <c r="A11" s="11"/>
      <c r="B11" s="33"/>
      <c r="C11" s="14"/>
      <c r="D11" s="14"/>
      <c r="E11" s="14"/>
      <c r="F11" s="14"/>
      <c r="H11" s="14"/>
      <c r="J11" s="14"/>
      <c r="L11" s="14"/>
    </row>
    <row r="12" spans="1:12" ht="17.649999999999999" customHeight="1">
      <c r="A12" s="14" t="s">
        <v>112</v>
      </c>
      <c r="B12" s="11"/>
      <c r="C12" s="1"/>
      <c r="D12" s="1"/>
      <c r="E12" s="1"/>
      <c r="F12" s="1"/>
      <c r="H12" s="1"/>
      <c r="J12" s="1"/>
      <c r="L12" s="1"/>
    </row>
    <row r="13" spans="1:12" ht="17.649999999999999" customHeight="1">
      <c r="A13" s="14"/>
      <c r="B13" s="11" t="s">
        <v>113</v>
      </c>
      <c r="C13" s="4"/>
      <c r="D13" s="4">
        <v>3307</v>
      </c>
      <c r="E13" s="4"/>
      <c r="F13" s="4">
        <v>3639</v>
      </c>
      <c r="H13" s="4">
        <v>3449</v>
      </c>
      <c r="J13" s="4">
        <v>3666</v>
      </c>
      <c r="L13" s="4">
        <v>4140</v>
      </c>
    </row>
    <row r="14" spans="1:12" ht="17.649999999999999" customHeight="1">
      <c r="A14" s="14"/>
      <c r="B14" s="11" t="s">
        <v>114</v>
      </c>
      <c r="C14" s="4"/>
      <c r="D14" s="4">
        <v>847</v>
      </c>
      <c r="E14" s="4"/>
      <c r="F14" s="4">
        <v>932</v>
      </c>
      <c r="H14" s="4">
        <v>695</v>
      </c>
      <c r="J14" s="4">
        <v>827</v>
      </c>
      <c r="L14" s="4">
        <v>976</v>
      </c>
    </row>
    <row r="15" spans="1:12" ht="17.649999999999999" customHeight="1">
      <c r="A15" s="11"/>
      <c r="B15" s="11" t="s">
        <v>290</v>
      </c>
      <c r="C15" s="4"/>
      <c r="D15" s="4">
        <v>153</v>
      </c>
      <c r="E15" s="4"/>
      <c r="F15" s="4">
        <v>172</v>
      </c>
      <c r="H15" s="4">
        <v>208</v>
      </c>
      <c r="J15" s="4">
        <v>229</v>
      </c>
      <c r="L15" s="4">
        <v>245</v>
      </c>
    </row>
    <row r="16" spans="1:12" ht="17.649999999999999" customHeight="1">
      <c r="A16" s="14"/>
      <c r="B16" s="14" t="s">
        <v>116</v>
      </c>
      <c r="C16" s="4"/>
      <c r="D16" s="4">
        <v>296</v>
      </c>
      <c r="E16" s="4"/>
      <c r="F16" s="4">
        <v>332</v>
      </c>
      <c r="H16" s="4">
        <v>381</v>
      </c>
      <c r="J16" s="4">
        <v>417</v>
      </c>
      <c r="L16" s="4">
        <v>406</v>
      </c>
    </row>
    <row r="17" spans="1:12" ht="17.649999999999999" customHeight="1">
      <c r="A17" s="14"/>
      <c r="B17" s="14" t="s">
        <v>117</v>
      </c>
      <c r="C17" s="4"/>
      <c r="D17" s="4">
        <v>471</v>
      </c>
      <c r="E17" s="4"/>
      <c r="F17" s="4">
        <v>563</v>
      </c>
      <c r="H17" s="4">
        <v>476</v>
      </c>
      <c r="J17" s="4">
        <v>398</v>
      </c>
      <c r="L17" s="4">
        <v>662</v>
      </c>
    </row>
    <row r="18" spans="1:12" ht="17.649999999999999" customHeight="1">
      <c r="A18" s="11"/>
      <c r="B18" s="14" t="s">
        <v>118</v>
      </c>
      <c r="C18" s="4"/>
      <c r="D18" s="4">
        <v>227</v>
      </c>
      <c r="E18" s="4"/>
      <c r="F18" s="4">
        <v>245</v>
      </c>
      <c r="H18" s="4">
        <v>247</v>
      </c>
      <c r="J18" s="4">
        <v>227</v>
      </c>
      <c r="L18" s="4">
        <v>274</v>
      </c>
    </row>
    <row r="19" spans="1:12" ht="17.649999999999999" customHeight="1">
      <c r="A19" s="14"/>
      <c r="B19" s="14" t="s">
        <v>189</v>
      </c>
      <c r="C19" s="4"/>
      <c r="D19" s="4">
        <v>514</v>
      </c>
      <c r="E19" s="4"/>
      <c r="F19" s="4">
        <v>535</v>
      </c>
      <c r="H19" s="4">
        <v>516</v>
      </c>
      <c r="J19" s="4">
        <v>505</v>
      </c>
      <c r="L19" s="4">
        <v>517</v>
      </c>
    </row>
    <row r="20" spans="1:12" ht="17.649999999999999" customHeight="1">
      <c r="A20" s="14"/>
      <c r="B20" s="14" t="s">
        <v>121</v>
      </c>
      <c r="C20" s="356"/>
      <c r="D20" s="19">
        <v>507</v>
      </c>
      <c r="E20" s="4"/>
      <c r="F20" s="19">
        <v>549</v>
      </c>
      <c r="H20" s="19">
        <v>550</v>
      </c>
      <c r="J20" s="19">
        <v>559</v>
      </c>
      <c r="L20" s="19">
        <v>649</v>
      </c>
    </row>
    <row r="21" spans="1:12" ht="15">
      <c r="A21" s="11"/>
      <c r="B21" s="14"/>
      <c r="C21" s="4"/>
      <c r="D21" s="4">
        <f t="shared" ref="D21:H21" si="0">SUM(D13:D20)</f>
        <v>6322</v>
      </c>
      <c r="E21" s="4"/>
      <c r="F21" s="4">
        <f t="shared" si="0"/>
        <v>6967</v>
      </c>
      <c r="G21" s="4"/>
      <c r="H21" s="4">
        <f t="shared" si="0"/>
        <v>6522</v>
      </c>
      <c r="J21" s="4">
        <f>SUM(J13:J20)</f>
        <v>6828</v>
      </c>
      <c r="L21" s="4">
        <f>SUM(L13:L20)</f>
        <v>7869</v>
      </c>
    </row>
    <row r="22" spans="1:12" ht="15">
      <c r="A22" s="11"/>
      <c r="B22" s="14"/>
      <c r="C22" s="14"/>
      <c r="D22" s="3"/>
      <c r="F22" s="3"/>
      <c r="H22" s="3"/>
      <c r="J22" s="3"/>
      <c r="L22" s="3"/>
    </row>
    <row r="23" spans="1:12" ht="15.75" thickBot="1">
      <c r="A23" s="11" t="s">
        <v>190</v>
      </c>
      <c r="B23" s="33"/>
      <c r="C23" s="4"/>
      <c r="D23" s="27">
        <f t="shared" ref="D23:H23" si="1">D10-D21</f>
        <v>490</v>
      </c>
      <c r="E23" s="25"/>
      <c r="F23" s="27">
        <f t="shared" si="1"/>
        <v>615</v>
      </c>
      <c r="G23" s="25"/>
      <c r="H23" s="27">
        <f t="shared" si="1"/>
        <v>580</v>
      </c>
      <c r="J23" s="27">
        <f>J10-J21</f>
        <v>1005</v>
      </c>
      <c r="L23" s="27">
        <f>L10-L21</f>
        <v>1663</v>
      </c>
    </row>
    <row r="24" spans="1:12" ht="15.75" thickTop="1">
      <c r="A24" s="11"/>
      <c r="B24" s="33"/>
      <c r="C24" s="14"/>
      <c r="D24" s="14"/>
      <c r="F24" s="14"/>
      <c r="H24" s="14"/>
      <c r="J24" s="14"/>
      <c r="L24" s="14"/>
    </row>
    <row r="25" spans="1:12" ht="15">
      <c r="A25" s="11"/>
      <c r="B25" s="33"/>
      <c r="C25" s="14"/>
      <c r="D25" s="14"/>
      <c r="F25" s="14"/>
      <c r="H25" s="14"/>
      <c r="J25" s="14"/>
      <c r="L25" s="14"/>
    </row>
    <row r="26" spans="1:12" ht="15">
      <c r="A26" s="14"/>
      <c r="B26" s="11"/>
      <c r="C26" s="198"/>
      <c r="D26" s="198"/>
      <c r="F26" s="198"/>
      <c r="H26" s="198"/>
      <c r="J26" s="198"/>
      <c r="L26" s="198"/>
    </row>
    <row r="27" spans="1:12" ht="15">
      <c r="A27" s="35" t="s">
        <v>134</v>
      </c>
      <c r="B27" s="117"/>
      <c r="C27" s="1"/>
      <c r="D27" s="1"/>
      <c r="F27" s="1"/>
      <c r="H27" s="1"/>
      <c r="J27" s="1"/>
      <c r="L27" s="1"/>
    </row>
    <row r="28" spans="1:12" ht="15">
      <c r="A28" s="11"/>
      <c r="B28" s="33"/>
      <c r="C28" s="14"/>
      <c r="D28" s="14"/>
      <c r="F28" s="14"/>
      <c r="H28" s="14"/>
      <c r="J28" s="14"/>
      <c r="L28" s="14"/>
    </row>
    <row r="29" spans="1:12" ht="15">
      <c r="A29" s="14" t="s">
        <v>135</v>
      </c>
      <c r="B29" s="11"/>
      <c r="C29" s="43"/>
      <c r="D29" s="43">
        <f>D23/D10</f>
        <v>7.1931884908984139E-2</v>
      </c>
      <c r="F29" s="43">
        <f>F23/F10</f>
        <v>8.11131627538908E-2</v>
      </c>
      <c r="H29" s="43">
        <f>H23/H10</f>
        <v>8.1667136018023098E-2</v>
      </c>
      <c r="J29" s="43">
        <f>J23/J10</f>
        <v>0.12830333205668326</v>
      </c>
      <c r="L29" s="43">
        <f>L23/L10</f>
        <v>0.1744649601342845</v>
      </c>
    </row>
    <row r="30" spans="1:12" ht="15">
      <c r="A30" s="11"/>
      <c r="B30" s="33"/>
      <c r="C30" s="14"/>
      <c r="D30" s="14"/>
    </row>
    <row r="31" spans="1:12" ht="15" customHeight="1">
      <c r="A31" s="312" t="s">
        <v>160</v>
      </c>
      <c r="B31" s="14"/>
      <c r="C31" s="14"/>
      <c r="D31" s="14"/>
    </row>
    <row r="32" spans="1:12" ht="15">
      <c r="A32" s="11"/>
      <c r="B32" s="33"/>
      <c r="C32" s="14"/>
      <c r="D32" s="14"/>
    </row>
    <row r="34" spans="2:4">
      <c r="B34" s="102"/>
      <c r="C34" s="102"/>
      <c r="D34" s="102"/>
    </row>
  </sheetData>
  <mergeCells count="3">
    <mergeCell ref="A3:L3"/>
    <mergeCell ref="A2:L2"/>
    <mergeCell ref="A1:L1"/>
  </mergeCells>
  <phoneticPr fontId="2" type="noConversion"/>
  <printOptions horizontalCentered="1"/>
  <pageMargins left="0.75" right="0.75" top="0.5" bottom="0.5" header="0.5" footer="0.25"/>
  <pageSetup scale="73" firstPageNumber="2" orientation="portrait" r:id="rId1"/>
  <headerFooter scaleWithDoc="0" alignWithMargins="0">
    <oddFooter>&amp;L&amp;"Arial,Regular"&amp;10 27 / Q4 FY22 Stat Book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M33"/>
  <sheetViews>
    <sheetView view="pageBreakPreview" zoomScaleNormal="100" zoomScaleSheetLayoutView="100" workbookViewId="0"/>
  </sheetViews>
  <sheetFormatPr defaultColWidth="10.625" defaultRowHeight="12.75"/>
  <cols>
    <col min="1" max="1" width="2.625" style="22" customWidth="1"/>
    <col min="2" max="2" width="33.62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0" width="1.125" style="22" customWidth="1"/>
    <col min="11" max="11" width="12" style="22" customWidth="1"/>
    <col min="12" max="12" width="0.75" style="22" customWidth="1"/>
    <col min="13" max="13" width="12" style="22" customWidth="1"/>
    <col min="14" max="14" width="0.75" style="22" customWidth="1"/>
    <col min="15" max="15" width="12" style="22" customWidth="1"/>
    <col min="16" max="16" width="0.75" style="22" customWidth="1"/>
    <col min="17" max="17" width="12" style="22" customWidth="1"/>
    <col min="18" max="18" width="7.25" style="12" customWidth="1"/>
    <col min="19" max="16384" width="10.625" style="12"/>
  </cols>
  <sheetData>
    <row r="1" spans="1:247" s="225" customFormat="1" ht="24.75" customHeight="1">
      <c r="A1" s="29" t="s">
        <v>317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47" s="225" customFormat="1" ht="24.75" customHeight="1">
      <c r="A2" s="29" t="s">
        <v>143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247" s="225" customFormat="1" ht="24.75" customHeight="1">
      <c r="A3" s="29" t="s">
        <v>144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247" s="92" customFormat="1" ht="18">
      <c r="A4" s="96"/>
      <c r="B4" s="112"/>
      <c r="C4" s="30"/>
      <c r="D4" s="30"/>
      <c r="E4" s="112"/>
      <c r="F4" s="112"/>
      <c r="G4" s="96"/>
      <c r="H4" s="96"/>
      <c r="I4" s="96"/>
      <c r="J4" s="96"/>
      <c r="K4" s="96"/>
      <c r="L4" s="96"/>
      <c r="M4" s="96"/>
      <c r="N4" s="96"/>
      <c r="O4" s="96"/>
      <c r="P4" s="96"/>
      <c r="Q4" s="30"/>
      <c r="R4" s="197"/>
      <c r="S4" s="197"/>
    </row>
    <row r="5" spans="1:247" ht="12.75" customHeight="1">
      <c r="A5" s="22" t="s">
        <v>101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</row>
    <row r="6" spans="1:247" ht="12.75" customHeight="1">
      <c r="A6" s="22" t="s">
        <v>55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spans="1:247" ht="16.5" thickBot="1">
      <c r="C7" s="31" t="s">
        <v>5</v>
      </c>
      <c r="D7" s="31"/>
      <c r="E7" s="31"/>
      <c r="F7" s="31"/>
      <c r="G7" s="31"/>
      <c r="H7" s="31"/>
      <c r="I7" s="31"/>
      <c r="J7" s="32"/>
      <c r="K7" s="456" t="s">
        <v>6</v>
      </c>
      <c r="L7" s="456"/>
      <c r="M7" s="456"/>
      <c r="N7" s="456"/>
      <c r="O7" s="456"/>
      <c r="P7" s="456"/>
      <c r="Q7" s="456"/>
    </row>
    <row r="8" spans="1:247" s="26" customFormat="1" ht="15.75">
      <c r="A8" s="113"/>
      <c r="B8" s="113"/>
      <c r="C8" s="26" t="s">
        <v>145</v>
      </c>
      <c r="E8" s="26" t="s">
        <v>318</v>
      </c>
      <c r="G8" s="26" t="s">
        <v>147</v>
      </c>
      <c r="I8" s="26" t="s">
        <v>148</v>
      </c>
      <c r="K8" s="26" t="s">
        <v>145</v>
      </c>
      <c r="M8" s="26" t="s">
        <v>318</v>
      </c>
      <c r="O8" s="26" t="s">
        <v>147</v>
      </c>
      <c r="Q8" s="26" t="s">
        <v>148</v>
      </c>
    </row>
    <row r="9" spans="1:247" s="26" customFormat="1" ht="15.75">
      <c r="A9" s="113"/>
      <c r="B9" s="113"/>
      <c r="C9" s="13" t="s">
        <v>149</v>
      </c>
      <c r="D9" s="13"/>
      <c r="E9" s="13" t="s">
        <v>149</v>
      </c>
      <c r="F9" s="13"/>
      <c r="G9" s="13" t="s">
        <v>149</v>
      </c>
      <c r="H9" s="13"/>
      <c r="I9" s="13" t="s">
        <v>149</v>
      </c>
      <c r="J9" s="13"/>
      <c r="K9" s="13" t="s">
        <v>149</v>
      </c>
      <c r="L9" s="13"/>
      <c r="M9" s="13" t="s">
        <v>149</v>
      </c>
      <c r="N9" s="13"/>
      <c r="O9" s="13" t="s">
        <v>149</v>
      </c>
      <c r="P9" s="13"/>
      <c r="Q9" s="13" t="s">
        <v>149</v>
      </c>
    </row>
    <row r="10" spans="1:247" ht="15">
      <c r="A10" s="11"/>
      <c r="B10" s="3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247" ht="15">
      <c r="A11" s="14" t="s">
        <v>299</v>
      </c>
      <c r="B11" s="11"/>
      <c r="C11" s="25">
        <v>1664</v>
      </c>
      <c r="D11" s="3"/>
      <c r="E11" s="25">
        <v>1673</v>
      </c>
      <c r="F11" s="3"/>
      <c r="G11" s="25">
        <v>1613</v>
      </c>
      <c r="H11" s="3"/>
      <c r="I11" s="25">
        <v>1862</v>
      </c>
      <c r="J11" s="3"/>
      <c r="K11" s="25">
        <v>1959</v>
      </c>
      <c r="L11" s="3"/>
      <c r="M11" s="25">
        <v>1918</v>
      </c>
      <c r="N11" s="3"/>
      <c r="O11" s="25">
        <v>1750</v>
      </c>
      <c r="P11" s="3"/>
      <c r="Q11" s="25">
        <v>1955</v>
      </c>
    </row>
    <row r="12" spans="1:247" ht="15">
      <c r="A12" s="14"/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47" ht="15">
      <c r="A13" s="14" t="s">
        <v>112</v>
      </c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247" s="222" customFormat="1" ht="17.649999999999999" customHeight="1">
      <c r="A14" s="115"/>
      <c r="B14" s="11" t="s">
        <v>113</v>
      </c>
      <c r="C14" s="4">
        <v>793</v>
      </c>
      <c r="D14" s="4"/>
      <c r="E14" s="4">
        <v>820</v>
      </c>
      <c r="F14" s="4"/>
      <c r="G14" s="4">
        <v>816</v>
      </c>
      <c r="H14" s="4"/>
      <c r="I14" s="4">
        <v>878</v>
      </c>
      <c r="J14" s="4"/>
      <c r="K14" s="4">
        <v>928</v>
      </c>
      <c r="L14" s="4"/>
      <c r="M14" s="4">
        <v>919</v>
      </c>
      <c r="N14" s="4"/>
      <c r="O14" s="4">
        <v>865</v>
      </c>
      <c r="P14" s="4"/>
      <c r="Q14" s="4">
        <v>927</v>
      </c>
    </row>
    <row r="15" spans="1:247" s="222" customFormat="1" ht="17.649999999999999" customHeight="1">
      <c r="A15" s="115"/>
      <c r="B15" s="11" t="s">
        <v>114</v>
      </c>
      <c r="C15" s="4">
        <v>198</v>
      </c>
      <c r="D15" s="4"/>
      <c r="E15" s="4">
        <v>208</v>
      </c>
      <c r="F15" s="4"/>
      <c r="G15" s="4">
        <v>204</v>
      </c>
      <c r="H15" s="4"/>
      <c r="I15" s="4">
        <v>237</v>
      </c>
      <c r="J15" s="4"/>
      <c r="K15" s="4">
        <v>259</v>
      </c>
      <c r="L15" s="4"/>
      <c r="M15" s="4">
        <v>250</v>
      </c>
      <c r="N15" s="4"/>
      <c r="O15" s="4">
        <v>213</v>
      </c>
      <c r="P15" s="4"/>
      <c r="Q15" s="4">
        <v>210</v>
      </c>
    </row>
    <row r="16" spans="1:247" s="222" customFormat="1" ht="17.649999999999999" customHeight="1">
      <c r="A16" s="115"/>
      <c r="B16" s="198" t="s">
        <v>290</v>
      </c>
      <c r="C16" s="4">
        <v>36</v>
      </c>
      <c r="D16" s="4"/>
      <c r="E16" s="4">
        <v>37</v>
      </c>
      <c r="F16" s="4"/>
      <c r="G16" s="4">
        <v>41</v>
      </c>
      <c r="H16" s="4"/>
      <c r="I16" s="4">
        <v>39</v>
      </c>
      <c r="J16" s="4"/>
      <c r="K16" s="4">
        <v>42</v>
      </c>
      <c r="L16" s="4"/>
      <c r="M16" s="4">
        <v>42</v>
      </c>
      <c r="N16" s="4"/>
      <c r="O16" s="4">
        <v>45</v>
      </c>
      <c r="P16" s="4"/>
      <c r="Q16" s="4">
        <v>43</v>
      </c>
    </row>
    <row r="17" spans="1:17" s="222" customFormat="1" ht="17.649999999999999" customHeight="1">
      <c r="A17" s="115"/>
      <c r="B17" s="115" t="s">
        <v>116</v>
      </c>
      <c r="C17" s="4">
        <v>68</v>
      </c>
      <c r="D17" s="4"/>
      <c r="E17" s="4">
        <v>72</v>
      </c>
      <c r="F17" s="4"/>
      <c r="G17" s="4">
        <v>76</v>
      </c>
      <c r="H17" s="4"/>
      <c r="I17" s="4">
        <v>80</v>
      </c>
      <c r="J17" s="4"/>
      <c r="K17" s="4">
        <v>78</v>
      </c>
      <c r="L17" s="4"/>
      <c r="M17" s="4">
        <v>76</v>
      </c>
      <c r="N17" s="4"/>
      <c r="O17" s="4">
        <v>88</v>
      </c>
      <c r="P17" s="4"/>
      <c r="Q17" s="4">
        <v>90</v>
      </c>
    </row>
    <row r="18" spans="1:17" s="222" customFormat="1" ht="17.649999999999999" customHeight="1">
      <c r="A18" s="115"/>
      <c r="B18" s="14" t="s">
        <v>117</v>
      </c>
      <c r="C18" s="4">
        <v>97</v>
      </c>
      <c r="D18" s="4"/>
      <c r="E18" s="4">
        <v>112</v>
      </c>
      <c r="F18" s="4"/>
      <c r="G18" s="4">
        <v>127</v>
      </c>
      <c r="H18" s="4"/>
      <c r="I18" s="4">
        <v>135</v>
      </c>
      <c r="J18" s="4"/>
      <c r="K18" s="4">
        <v>137</v>
      </c>
      <c r="L18" s="4"/>
      <c r="M18" s="4">
        <v>150</v>
      </c>
      <c r="N18" s="4"/>
      <c r="O18" s="4">
        <v>131</v>
      </c>
      <c r="P18" s="4"/>
      <c r="Q18" s="4">
        <v>145</v>
      </c>
    </row>
    <row r="19" spans="1:17" s="222" customFormat="1" ht="17.649999999999999" customHeight="1">
      <c r="A19" s="115"/>
      <c r="B19" s="14" t="s">
        <v>118</v>
      </c>
      <c r="C19" s="4">
        <v>56</v>
      </c>
      <c r="D19" s="4"/>
      <c r="E19" s="4">
        <v>59</v>
      </c>
      <c r="F19" s="4"/>
      <c r="G19" s="4">
        <v>52</v>
      </c>
      <c r="H19" s="4"/>
      <c r="I19" s="4">
        <v>60</v>
      </c>
      <c r="J19" s="4"/>
      <c r="K19" s="4">
        <v>62</v>
      </c>
      <c r="L19" s="4"/>
      <c r="M19" s="4">
        <v>63</v>
      </c>
      <c r="N19" s="4"/>
      <c r="O19" s="4">
        <v>53</v>
      </c>
      <c r="P19" s="4"/>
      <c r="Q19" s="4">
        <v>67</v>
      </c>
    </row>
    <row r="20" spans="1:17" s="222" customFormat="1" ht="17.649999999999999" customHeight="1">
      <c r="A20" s="115"/>
      <c r="B20" s="14" t="s">
        <v>189</v>
      </c>
      <c r="C20" s="4">
        <v>125</v>
      </c>
      <c r="D20" s="4"/>
      <c r="E20" s="4">
        <v>127</v>
      </c>
      <c r="F20" s="4"/>
      <c r="G20" s="4">
        <v>129</v>
      </c>
      <c r="H20" s="4"/>
      <c r="I20" s="4">
        <v>133</v>
      </c>
      <c r="J20" s="4"/>
      <c r="K20" s="4">
        <v>138</v>
      </c>
      <c r="L20" s="4"/>
      <c r="M20" s="4">
        <v>137</v>
      </c>
      <c r="N20" s="4"/>
      <c r="O20" s="4">
        <v>128</v>
      </c>
      <c r="P20" s="4"/>
      <c r="Q20" s="4">
        <v>132</v>
      </c>
    </row>
    <row r="21" spans="1:17" ht="17.649999999999999" customHeight="1">
      <c r="A21" s="11"/>
      <c r="B21" s="14" t="s">
        <v>121</v>
      </c>
      <c r="C21" s="19">
        <v>126</v>
      </c>
      <c r="D21" s="39"/>
      <c r="E21" s="19">
        <v>130</v>
      </c>
      <c r="F21" s="39"/>
      <c r="G21" s="19">
        <v>119</v>
      </c>
      <c r="H21" s="39"/>
      <c r="I21" s="4">
        <v>132</v>
      </c>
      <c r="J21" s="39"/>
      <c r="K21" s="19">
        <v>139</v>
      </c>
      <c r="L21" s="39"/>
      <c r="M21" s="19">
        <v>133</v>
      </c>
      <c r="N21" s="39"/>
      <c r="O21" s="19">
        <v>130</v>
      </c>
      <c r="P21" s="39"/>
      <c r="Q21" s="19">
        <v>147</v>
      </c>
    </row>
    <row r="22" spans="1:17" ht="15">
      <c r="A22" s="14"/>
      <c r="B22" s="14"/>
      <c r="C22" s="1">
        <v>1499</v>
      </c>
      <c r="D22" s="1"/>
      <c r="E22" s="1">
        <v>1565</v>
      </c>
      <c r="F22" s="1"/>
      <c r="G22" s="1">
        <v>1564</v>
      </c>
      <c r="H22" s="1"/>
      <c r="I22" s="128">
        <v>1694</v>
      </c>
      <c r="J22" s="1"/>
      <c r="K22" s="1">
        <v>1783</v>
      </c>
      <c r="L22" s="1"/>
      <c r="M22" s="1">
        <v>1770</v>
      </c>
      <c r="N22" s="1"/>
      <c r="O22" s="1">
        <f>SUM(O14:O21)</f>
        <v>1653</v>
      </c>
      <c r="P22" s="1"/>
      <c r="Q22" s="1">
        <f>SUM(Q14:Q21)</f>
        <v>1761</v>
      </c>
    </row>
    <row r="23" spans="1:17" s="223" customFormat="1" ht="15">
      <c r="A23" s="331"/>
      <c r="B23" s="116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ht="15.75" thickBot="1">
      <c r="A24" s="11" t="s">
        <v>190</v>
      </c>
      <c r="B24" s="11"/>
      <c r="C24" s="27">
        <v>165</v>
      </c>
      <c r="D24" s="59"/>
      <c r="E24" s="27">
        <v>108</v>
      </c>
      <c r="F24" s="59"/>
      <c r="G24" s="27">
        <v>49</v>
      </c>
      <c r="H24" s="59"/>
      <c r="I24" s="27">
        <v>168</v>
      </c>
      <c r="J24" s="118"/>
      <c r="K24" s="27">
        <v>176</v>
      </c>
      <c r="L24" s="59"/>
      <c r="M24" s="27">
        <v>148</v>
      </c>
      <c r="N24" s="59"/>
      <c r="O24" s="27">
        <f>O11-O22</f>
        <v>97</v>
      </c>
      <c r="P24" s="59"/>
      <c r="Q24" s="27">
        <f>Q11-Q22</f>
        <v>194</v>
      </c>
    </row>
    <row r="25" spans="1:17" ht="15.75" thickTop="1">
      <c r="A25" s="11"/>
      <c r="B25" s="1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1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1"/>
      <c r="B27" s="1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">
      <c r="A28" s="35" t="s">
        <v>134</v>
      </c>
      <c r="B28" s="1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>
      <c r="A29" s="35"/>
      <c r="B29" s="11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14" t="s">
        <v>135</v>
      </c>
      <c r="B30" s="11"/>
      <c r="C30" s="43">
        <v>9.9000000000000005E-2</v>
      </c>
      <c r="D30" s="43"/>
      <c r="E30" s="43">
        <v>6.5000000000000002E-2</v>
      </c>
      <c r="F30" s="43"/>
      <c r="G30" s="43">
        <v>0.03</v>
      </c>
      <c r="H30" s="43"/>
      <c r="I30" s="43">
        <v>0.09</v>
      </c>
      <c r="J30" s="40"/>
      <c r="K30" s="43">
        <v>0.09</v>
      </c>
      <c r="L30" s="43"/>
      <c r="M30" s="43">
        <v>7.6999999999999999E-2</v>
      </c>
      <c r="N30" s="43"/>
      <c r="O30" s="43">
        <v>5.5E-2</v>
      </c>
      <c r="P30" s="43"/>
      <c r="Q30" s="43">
        <f>Q24/Q11</f>
        <v>9.9232736572890029E-2</v>
      </c>
    </row>
    <row r="31" spans="1:17" ht="13.5" customHeight="1">
      <c r="A31" s="68"/>
      <c r="B31" s="101"/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</row>
    <row r="32" spans="1:17" ht="15" customHeight="1">
      <c r="A32" s="312" t="s">
        <v>160</v>
      </c>
      <c r="B32" s="12"/>
      <c r="C32" s="332"/>
      <c r="D32" s="332"/>
      <c r="E32" s="332"/>
      <c r="F32" s="332"/>
      <c r="G32" s="332"/>
      <c r="H32" s="332"/>
      <c r="I32" s="97"/>
      <c r="J32" s="332"/>
      <c r="K32" s="332"/>
      <c r="L32" s="332"/>
      <c r="M32" s="333"/>
      <c r="N32" s="333"/>
      <c r="O32" s="333"/>
      <c r="P32" s="333"/>
      <c r="Q32" s="12"/>
    </row>
    <row r="33" spans="1:17" ht="13.5" customHeight="1">
      <c r="A33" s="68"/>
      <c r="B33" s="409"/>
      <c r="C33" s="410"/>
      <c r="D33" s="410"/>
      <c r="E33" s="410"/>
      <c r="F33" s="410"/>
      <c r="G33" s="410"/>
      <c r="H33" s="410"/>
      <c r="I33" s="410"/>
      <c r="J33" s="410"/>
      <c r="K33" s="410"/>
      <c r="L33" s="410"/>
      <c r="M33" s="410"/>
      <c r="N33" s="410"/>
      <c r="O33" s="410"/>
      <c r="P33" s="410"/>
      <c r="Q33" s="410"/>
    </row>
  </sheetData>
  <mergeCells count="1">
    <mergeCell ref="K7:Q7"/>
  </mergeCells>
  <printOptions horizontalCentered="1"/>
  <pageMargins left="0.75" right="0.75" top="0.5" bottom="0.5" header="0.5" footer="0.25"/>
  <pageSetup scale="60" firstPageNumber="2" orientation="portrait" r:id="rId1"/>
  <headerFooter scaleWithDoc="0" alignWithMargins="0">
    <oddFooter>&amp;R&amp;"Arial,Regular"&amp;10Q4 FY22 Stat Book /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E33"/>
  <sheetViews>
    <sheetView view="pageBreakPreview" zoomScaleNormal="100" zoomScaleSheetLayoutView="100" workbookViewId="0">
      <selection sqref="A1:Q1"/>
    </sheetView>
  </sheetViews>
  <sheetFormatPr defaultColWidth="10.625" defaultRowHeight="12.75"/>
  <cols>
    <col min="1" max="1" width="2.625" style="22" customWidth="1"/>
    <col min="2" max="2" width="33.62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0" width="0.75" style="12" customWidth="1"/>
    <col min="11" max="11" width="12" style="12" customWidth="1"/>
    <col min="12" max="12" width="0.75" style="12" customWidth="1"/>
    <col min="13" max="13" width="12" style="12" customWidth="1"/>
    <col min="14" max="14" width="0.75" style="12" customWidth="1"/>
    <col min="15" max="15" width="12" style="12" customWidth="1"/>
    <col min="16" max="16" width="0.75" style="12" customWidth="1"/>
    <col min="17" max="17" width="12" style="12" customWidth="1"/>
    <col min="18" max="16384" width="10.625" style="12"/>
  </cols>
  <sheetData>
    <row r="1" spans="1:239" s="221" customFormat="1" ht="24.75" customHeight="1">
      <c r="A1" s="454" t="s">
        <v>317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</row>
    <row r="2" spans="1:239" s="221" customFormat="1" ht="24.75" customHeight="1">
      <c r="A2" s="454" t="s">
        <v>143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</row>
    <row r="3" spans="1:239" s="221" customFormat="1" ht="24.75" customHeight="1">
      <c r="A3" s="454" t="s">
        <v>161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</row>
    <row r="4" spans="1:239" s="92" customFormat="1" ht="18">
      <c r="A4" s="96"/>
      <c r="B4" s="112"/>
      <c r="C4" s="30"/>
      <c r="D4" s="30"/>
      <c r="E4" s="112"/>
      <c r="F4" s="112"/>
      <c r="G4" s="96"/>
      <c r="H4" s="96"/>
      <c r="I4" s="96"/>
      <c r="J4" s="197"/>
      <c r="K4" s="197"/>
    </row>
    <row r="5" spans="1:239" ht="12.75" customHeight="1">
      <c r="A5" s="22" t="s">
        <v>101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</row>
    <row r="6" spans="1:239" ht="12.75" customHeight="1">
      <c r="A6" s="22" t="s">
        <v>55</v>
      </c>
      <c r="C6" s="92"/>
      <c r="D6" s="92"/>
      <c r="E6" s="92"/>
      <c r="F6" s="92"/>
      <c r="G6" s="92"/>
      <c r="H6" s="92"/>
      <c r="I6" s="92"/>
    </row>
    <row r="7" spans="1:239" s="198" customFormat="1" ht="16.5" thickBot="1">
      <c r="A7" s="14"/>
      <c r="B7" s="14"/>
      <c r="C7" s="31" t="s">
        <v>7</v>
      </c>
      <c r="D7" s="31"/>
      <c r="E7" s="31"/>
      <c r="F7" s="31"/>
      <c r="G7" s="31"/>
      <c r="H7" s="31"/>
      <c r="I7" s="31"/>
      <c r="K7" s="31" t="s">
        <v>8</v>
      </c>
      <c r="L7" s="31"/>
      <c r="M7" s="31"/>
      <c r="N7" s="31"/>
      <c r="O7" s="31"/>
      <c r="P7" s="31"/>
      <c r="Q7" s="31"/>
    </row>
    <row r="8" spans="1:239" s="26" customFormat="1" ht="15.75" customHeight="1">
      <c r="A8" s="113"/>
      <c r="B8" s="113"/>
      <c r="C8" s="26" t="s">
        <v>145</v>
      </c>
      <c r="E8" s="26" t="s">
        <v>318</v>
      </c>
      <c r="G8" s="26" t="s">
        <v>147</v>
      </c>
      <c r="I8" s="26" t="s">
        <v>148</v>
      </c>
      <c r="K8" s="26" t="s">
        <v>145</v>
      </c>
      <c r="M8" s="26" t="s">
        <v>318</v>
      </c>
      <c r="O8" s="26" t="s">
        <v>147</v>
      </c>
      <c r="Q8" s="26" t="s">
        <v>148</v>
      </c>
    </row>
    <row r="9" spans="1:239" s="26" customFormat="1" ht="15.75" customHeight="1">
      <c r="A9" s="113"/>
      <c r="B9" s="113"/>
      <c r="C9" s="13" t="s">
        <v>149</v>
      </c>
      <c r="D9" s="13"/>
      <c r="E9" s="13" t="s">
        <v>149</v>
      </c>
      <c r="F9" s="13"/>
      <c r="G9" s="13" t="s">
        <v>149</v>
      </c>
      <c r="H9" s="13"/>
      <c r="I9" s="13" t="s">
        <v>149</v>
      </c>
      <c r="K9" s="13" t="s">
        <v>149</v>
      </c>
      <c r="M9" s="13" t="s">
        <v>149</v>
      </c>
      <c r="O9" s="13" t="s">
        <v>149</v>
      </c>
      <c r="Q9" s="13" t="s">
        <v>149</v>
      </c>
    </row>
    <row r="10" spans="1:239" s="198" customFormat="1" ht="15">
      <c r="A10" s="11"/>
      <c r="B10" s="33"/>
      <c r="C10" s="14"/>
      <c r="D10" s="14"/>
      <c r="E10" s="14"/>
      <c r="F10" s="14"/>
      <c r="G10" s="14"/>
      <c r="H10" s="14"/>
      <c r="I10" s="14"/>
    </row>
    <row r="11" spans="1:239" s="198" customFormat="1" ht="15">
      <c r="A11" s="14" t="s">
        <v>299</v>
      </c>
      <c r="B11" s="11"/>
      <c r="C11" s="25">
        <v>1905</v>
      </c>
      <c r="D11" s="3"/>
      <c r="E11" s="25">
        <v>1844</v>
      </c>
      <c r="F11" s="3"/>
      <c r="G11" s="25">
        <v>1738</v>
      </c>
      <c r="H11" s="3"/>
      <c r="I11" s="25">
        <v>1615</v>
      </c>
      <c r="K11" s="25">
        <v>1826</v>
      </c>
      <c r="M11" s="25">
        <v>1936</v>
      </c>
      <c r="O11" s="25">
        <v>1836</v>
      </c>
      <c r="Q11" s="25">
        <v>2235</v>
      </c>
    </row>
    <row r="12" spans="1:239" s="198" customFormat="1" ht="15">
      <c r="A12" s="14"/>
      <c r="B12" s="11"/>
      <c r="C12" s="1"/>
      <c r="D12" s="1"/>
      <c r="E12" s="1"/>
      <c r="F12" s="1"/>
      <c r="G12" s="1"/>
      <c r="H12" s="1"/>
      <c r="I12" s="1"/>
      <c r="K12" s="1"/>
      <c r="M12" s="1"/>
      <c r="O12" s="1"/>
      <c r="Q12" s="1"/>
    </row>
    <row r="13" spans="1:239" s="198" customFormat="1" ht="15">
      <c r="A13" s="14" t="s">
        <v>112</v>
      </c>
      <c r="B13" s="11"/>
      <c r="C13" s="4"/>
      <c r="D13" s="4"/>
      <c r="E13" s="4"/>
      <c r="F13" s="4"/>
      <c r="G13" s="4"/>
      <c r="H13" s="4"/>
      <c r="I13" s="4"/>
      <c r="K13" s="4"/>
      <c r="M13" s="4"/>
      <c r="O13" s="4"/>
      <c r="Q13" s="4"/>
    </row>
    <row r="14" spans="1:239" s="222" customFormat="1" ht="17.649999999999999" customHeight="1">
      <c r="A14" s="115"/>
      <c r="B14" s="11" t="s">
        <v>113</v>
      </c>
      <c r="C14" s="4">
        <v>919</v>
      </c>
      <c r="D14" s="4"/>
      <c r="E14" s="4">
        <v>900</v>
      </c>
      <c r="F14" s="4"/>
      <c r="G14" s="4">
        <v>846</v>
      </c>
      <c r="H14" s="4"/>
      <c r="I14" s="4">
        <v>784</v>
      </c>
      <c r="J14" s="4"/>
      <c r="K14" s="4">
        <v>858</v>
      </c>
      <c r="L14" s="4"/>
      <c r="M14" s="4">
        <v>915</v>
      </c>
      <c r="N14" s="4"/>
      <c r="O14" s="4">
        <v>911</v>
      </c>
      <c r="P14" s="4"/>
      <c r="Q14" s="4">
        <v>982</v>
      </c>
    </row>
    <row r="15" spans="1:239" s="222" customFormat="1" ht="17.649999999999999" customHeight="1">
      <c r="A15" s="115"/>
      <c r="B15" s="11" t="s">
        <v>114</v>
      </c>
      <c r="C15" s="4">
        <v>187</v>
      </c>
      <c r="D15" s="4"/>
      <c r="E15" s="4">
        <v>187</v>
      </c>
      <c r="F15" s="4"/>
      <c r="G15" s="4">
        <v>176</v>
      </c>
      <c r="H15" s="4"/>
      <c r="I15" s="4">
        <v>145</v>
      </c>
      <c r="J15" s="4"/>
      <c r="K15" s="4">
        <v>170</v>
      </c>
      <c r="L15" s="4"/>
      <c r="M15" s="4">
        <v>209</v>
      </c>
      <c r="N15" s="4"/>
      <c r="O15" s="4">
        <v>203</v>
      </c>
      <c r="P15" s="4"/>
      <c r="Q15" s="4">
        <v>245</v>
      </c>
    </row>
    <row r="16" spans="1:239" s="222" customFormat="1" ht="17.649999999999999" customHeight="1">
      <c r="A16" s="115"/>
      <c r="B16" s="198" t="s">
        <v>290</v>
      </c>
      <c r="C16" s="4">
        <v>52</v>
      </c>
      <c r="D16" s="4"/>
      <c r="E16" s="4">
        <v>52</v>
      </c>
      <c r="F16" s="4"/>
      <c r="G16" s="4">
        <v>54</v>
      </c>
      <c r="H16" s="4"/>
      <c r="I16" s="4">
        <v>50</v>
      </c>
      <c r="J16" s="4"/>
      <c r="K16" s="4">
        <v>56</v>
      </c>
      <c r="L16" s="4"/>
      <c r="M16" s="4">
        <v>59</v>
      </c>
      <c r="N16" s="4"/>
      <c r="O16" s="4">
        <v>57</v>
      </c>
      <c r="P16" s="4"/>
      <c r="Q16" s="4">
        <v>57</v>
      </c>
    </row>
    <row r="17" spans="1:17" s="222" customFormat="1" ht="17.649999999999999" customHeight="1">
      <c r="A17" s="115"/>
      <c r="B17" s="115" t="s">
        <v>116</v>
      </c>
      <c r="C17" s="4">
        <v>94</v>
      </c>
      <c r="D17" s="4"/>
      <c r="E17" s="4">
        <v>97</v>
      </c>
      <c r="F17" s="4"/>
      <c r="G17" s="4">
        <v>92</v>
      </c>
      <c r="H17" s="4"/>
      <c r="I17" s="4">
        <v>98</v>
      </c>
      <c r="J17" s="4"/>
      <c r="K17" s="4">
        <v>106</v>
      </c>
      <c r="L17" s="4"/>
      <c r="M17" s="4">
        <v>105</v>
      </c>
      <c r="N17" s="4"/>
      <c r="O17" s="4">
        <v>104</v>
      </c>
      <c r="P17" s="4"/>
      <c r="Q17" s="4">
        <v>102</v>
      </c>
    </row>
    <row r="18" spans="1:17" s="222" customFormat="1" ht="17.649999999999999" customHeight="1">
      <c r="A18" s="115"/>
      <c r="B18" s="14" t="s">
        <v>117</v>
      </c>
      <c r="C18" s="4">
        <v>123</v>
      </c>
      <c r="D18" s="4"/>
      <c r="E18" s="4">
        <v>132</v>
      </c>
      <c r="F18" s="4"/>
      <c r="G18" s="4">
        <v>130</v>
      </c>
      <c r="H18" s="4"/>
      <c r="I18" s="4">
        <v>91</v>
      </c>
      <c r="J18" s="4"/>
      <c r="K18" s="4">
        <v>65</v>
      </c>
      <c r="L18" s="4"/>
      <c r="M18" s="4">
        <v>90</v>
      </c>
      <c r="N18" s="4"/>
      <c r="O18" s="4">
        <v>103</v>
      </c>
      <c r="P18" s="4"/>
      <c r="Q18" s="4">
        <v>140</v>
      </c>
    </row>
    <row r="19" spans="1:17" s="222" customFormat="1" ht="17.649999999999999" customHeight="1">
      <c r="A19" s="115"/>
      <c r="B19" s="14" t="s">
        <v>118</v>
      </c>
      <c r="C19" s="4">
        <v>65</v>
      </c>
      <c r="D19" s="4"/>
      <c r="E19" s="4">
        <v>68</v>
      </c>
      <c r="F19" s="4"/>
      <c r="G19" s="4">
        <v>59</v>
      </c>
      <c r="H19" s="4"/>
      <c r="I19" s="4">
        <v>55</v>
      </c>
      <c r="J19" s="4"/>
      <c r="K19" s="4">
        <v>53</v>
      </c>
      <c r="L19" s="4"/>
      <c r="M19" s="4">
        <v>57</v>
      </c>
      <c r="N19" s="4"/>
      <c r="O19" s="4">
        <v>54</v>
      </c>
      <c r="P19" s="4"/>
      <c r="Q19" s="4">
        <v>63</v>
      </c>
    </row>
    <row r="20" spans="1:17" s="222" customFormat="1" ht="17.649999999999999" customHeight="1">
      <c r="A20" s="115"/>
      <c r="B20" s="14" t="s">
        <v>189</v>
      </c>
      <c r="C20" s="4">
        <v>126</v>
      </c>
      <c r="D20" s="4"/>
      <c r="E20" s="4">
        <v>130</v>
      </c>
      <c r="F20" s="4"/>
      <c r="G20" s="4">
        <v>133</v>
      </c>
      <c r="H20" s="4"/>
      <c r="I20" s="4">
        <v>127</v>
      </c>
      <c r="J20" s="4"/>
      <c r="K20" s="4">
        <v>119</v>
      </c>
      <c r="L20" s="4"/>
      <c r="M20" s="4">
        <v>122</v>
      </c>
      <c r="N20" s="4"/>
      <c r="O20" s="4">
        <v>128</v>
      </c>
      <c r="P20" s="4"/>
      <c r="Q20" s="4">
        <v>136</v>
      </c>
    </row>
    <row r="21" spans="1:17" ht="17.649999999999999" customHeight="1">
      <c r="A21" s="11"/>
      <c r="B21" s="14" t="s">
        <v>121</v>
      </c>
      <c r="C21" s="19">
        <v>145</v>
      </c>
      <c r="D21" s="39"/>
      <c r="E21" s="19">
        <v>137</v>
      </c>
      <c r="F21" s="39"/>
      <c r="G21" s="19">
        <v>135</v>
      </c>
      <c r="H21" s="39"/>
      <c r="I21" s="19">
        <v>133</v>
      </c>
      <c r="J21" s="39"/>
      <c r="K21" s="19">
        <v>125</v>
      </c>
      <c r="L21" s="39"/>
      <c r="M21" s="19">
        <v>127</v>
      </c>
      <c r="N21" s="39"/>
      <c r="O21" s="19">
        <v>157</v>
      </c>
      <c r="P21" s="39"/>
      <c r="Q21" s="19">
        <v>150</v>
      </c>
    </row>
    <row r="22" spans="1:17" s="198" customFormat="1" ht="15">
      <c r="A22" s="14"/>
      <c r="B22" s="14"/>
      <c r="C22" s="1">
        <f>SUM(C14:C21)</f>
        <v>1711</v>
      </c>
      <c r="D22" s="1"/>
      <c r="E22" s="1">
        <f>SUM(E14:E21)</f>
        <v>1703</v>
      </c>
      <c r="F22" s="1"/>
      <c r="G22" s="1">
        <f>SUM(G14:G21)</f>
        <v>1625</v>
      </c>
      <c r="H22" s="1"/>
      <c r="I22" s="1">
        <f>SUM(I14:I21)</f>
        <v>1483</v>
      </c>
      <c r="K22" s="1">
        <f>SUM(K14:K21)</f>
        <v>1552</v>
      </c>
      <c r="M22" s="1">
        <v>1684</v>
      </c>
      <c r="O22" s="1">
        <f>SUM(O14:O21)</f>
        <v>1717</v>
      </c>
      <c r="Q22" s="1">
        <f>SUM(Q14:Q21)</f>
        <v>1875</v>
      </c>
    </row>
    <row r="23" spans="1:17" s="374" customFormat="1" ht="15">
      <c r="A23" s="331"/>
      <c r="B23" s="116"/>
      <c r="C23" s="44"/>
      <c r="D23" s="44"/>
      <c r="E23" s="44"/>
      <c r="F23" s="44"/>
      <c r="G23" s="44"/>
      <c r="H23" s="44"/>
      <c r="I23" s="44"/>
      <c r="K23" s="44"/>
      <c r="M23" s="44"/>
      <c r="O23" s="44"/>
      <c r="Q23" s="44"/>
    </row>
    <row r="24" spans="1:17" s="198" customFormat="1" ht="15.75" thickBot="1">
      <c r="A24" s="11" t="s">
        <v>190</v>
      </c>
      <c r="B24" s="11"/>
      <c r="C24" s="27">
        <f>C11-C22</f>
        <v>194</v>
      </c>
      <c r="D24" s="59"/>
      <c r="E24" s="27">
        <f>E11-E22</f>
        <v>141</v>
      </c>
      <c r="F24" s="59"/>
      <c r="G24" s="27">
        <f>G11-G22</f>
        <v>113</v>
      </c>
      <c r="H24" s="59"/>
      <c r="I24" s="27">
        <f>I11-I22</f>
        <v>132</v>
      </c>
      <c r="K24" s="27">
        <f>K11-K22</f>
        <v>274</v>
      </c>
      <c r="M24" s="27">
        <v>252</v>
      </c>
      <c r="O24" s="27">
        <f>O11-O22</f>
        <v>119</v>
      </c>
      <c r="Q24" s="27">
        <f>Q11-Q22</f>
        <v>360</v>
      </c>
    </row>
    <row r="25" spans="1:17" s="198" customFormat="1" ht="15.75" thickTop="1">
      <c r="A25" s="11"/>
      <c r="B25" s="11"/>
      <c r="C25" s="1"/>
      <c r="D25" s="1"/>
      <c r="E25" s="1"/>
      <c r="F25" s="1"/>
      <c r="G25" s="1"/>
      <c r="H25" s="1"/>
      <c r="I25" s="1"/>
      <c r="K25" s="1"/>
      <c r="M25" s="1"/>
      <c r="O25" s="1"/>
    </row>
    <row r="26" spans="1:17" s="198" customFormat="1" ht="15">
      <c r="A26" s="11"/>
      <c r="B26" s="11"/>
      <c r="C26" s="1"/>
      <c r="D26" s="1"/>
      <c r="E26" s="1"/>
      <c r="F26" s="1"/>
      <c r="G26" s="1"/>
      <c r="H26" s="1"/>
      <c r="I26" s="1"/>
      <c r="K26" s="1"/>
      <c r="M26" s="1"/>
      <c r="O26" s="1"/>
    </row>
    <row r="27" spans="1:17" s="198" customFormat="1" ht="15">
      <c r="A27" s="11"/>
      <c r="B27" s="11"/>
      <c r="C27" s="4"/>
      <c r="D27" s="4"/>
      <c r="E27" s="4"/>
      <c r="F27" s="4"/>
      <c r="G27" s="4"/>
      <c r="H27" s="4"/>
      <c r="I27" s="4"/>
      <c r="K27" s="4"/>
      <c r="M27" s="4"/>
      <c r="O27" s="4"/>
    </row>
    <row r="28" spans="1:17" s="198" customFormat="1" ht="15">
      <c r="A28" s="35" t="s">
        <v>134</v>
      </c>
      <c r="B28" s="117"/>
      <c r="C28" s="4"/>
      <c r="D28" s="4"/>
      <c r="E28" s="4"/>
      <c r="F28" s="4"/>
      <c r="G28" s="4"/>
      <c r="H28" s="4"/>
      <c r="I28" s="4"/>
      <c r="K28" s="4"/>
      <c r="M28" s="4"/>
      <c r="O28" s="4"/>
    </row>
    <row r="29" spans="1:17" s="198" customFormat="1" ht="15">
      <c r="A29" s="35"/>
      <c r="B29" s="117"/>
      <c r="C29" s="1"/>
      <c r="D29" s="1"/>
      <c r="E29" s="1"/>
      <c r="F29" s="1"/>
      <c r="G29" s="1"/>
      <c r="H29" s="1"/>
      <c r="I29" s="1"/>
      <c r="K29" s="1"/>
      <c r="M29" s="1"/>
      <c r="O29" s="1"/>
    </row>
    <row r="30" spans="1:17" s="198" customFormat="1" ht="15">
      <c r="A30" s="14" t="s">
        <v>135</v>
      </c>
      <c r="B30" s="11"/>
      <c r="C30" s="43">
        <f>C24/C11</f>
        <v>0.10183727034120735</v>
      </c>
      <c r="D30" s="43"/>
      <c r="E30" s="43">
        <f>E24/E11</f>
        <v>7.646420824295011E-2</v>
      </c>
      <c r="F30" s="43"/>
      <c r="G30" s="43">
        <f>G24/G11</f>
        <v>6.5017261219792871E-2</v>
      </c>
      <c r="H30" s="43"/>
      <c r="I30" s="43">
        <f>I24/I11</f>
        <v>8.1733746130030954E-2</v>
      </c>
      <c r="K30" s="43">
        <f>K24/K11</f>
        <v>0.15005476451259583</v>
      </c>
      <c r="M30" s="43">
        <v>0.13</v>
      </c>
      <c r="O30" s="43">
        <f>O24/O11</f>
        <v>6.4814814814814811E-2</v>
      </c>
      <c r="Q30" s="43">
        <f>Q24/Q11</f>
        <v>0.16107382550335569</v>
      </c>
    </row>
    <row r="31" spans="1:17">
      <c r="A31" s="230"/>
      <c r="B31" s="232"/>
      <c r="C31" s="231"/>
      <c r="D31" s="231"/>
      <c r="E31" s="231"/>
      <c r="F31" s="231"/>
      <c r="G31" s="231"/>
      <c r="H31" s="231"/>
      <c r="I31" s="231"/>
    </row>
    <row r="32" spans="1:17" ht="15" customHeight="1">
      <c r="A32" s="312" t="s">
        <v>160</v>
      </c>
      <c r="B32" s="234"/>
      <c r="C32" s="357"/>
      <c r="D32" s="357"/>
      <c r="E32" s="357"/>
      <c r="F32" s="357"/>
      <c r="G32" s="357"/>
      <c r="H32" s="357"/>
      <c r="I32" s="358"/>
    </row>
    <row r="33" spans="1:9" ht="15" customHeight="1">
      <c r="A33" s="234"/>
      <c r="B33" s="232"/>
      <c r="C33" s="232"/>
      <c r="D33" s="232"/>
      <c r="E33" s="232"/>
      <c r="F33" s="232"/>
      <c r="G33" s="232"/>
      <c r="H33" s="232"/>
      <c r="I33" s="232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60" firstPageNumber="2" orientation="portrait" r:id="rId1"/>
  <headerFooter scaleWithDoc="0" alignWithMargins="0">
    <oddFooter>&amp;L&amp;"Arial,Regular"&amp;10 29 / Q4 FY22 Stat Book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7B59-45B0-4B99-853C-D251C1D311B7}">
  <sheetPr>
    <pageSetUpPr fitToPage="1"/>
  </sheetPr>
  <dimension ref="A1:HW33"/>
  <sheetViews>
    <sheetView view="pageBreakPreview" zoomScaleNormal="100" zoomScaleSheetLayoutView="100" workbookViewId="0">
      <selection sqref="A1:I1"/>
    </sheetView>
  </sheetViews>
  <sheetFormatPr defaultColWidth="10.625" defaultRowHeight="12.75"/>
  <cols>
    <col min="1" max="1" width="2.625" style="22" customWidth="1"/>
    <col min="2" max="2" width="33.625" style="22" customWidth="1"/>
    <col min="3" max="3" width="12" style="22" customWidth="1"/>
    <col min="4" max="4" width="0.75" style="22" customWidth="1"/>
    <col min="5" max="5" width="12" style="22" customWidth="1"/>
    <col min="6" max="6" width="0.75" style="22" customWidth="1"/>
    <col min="7" max="7" width="12" style="22" customWidth="1"/>
    <col min="8" max="8" width="0.75" style="22" customWidth="1"/>
    <col min="9" max="9" width="12" style="22" customWidth="1"/>
    <col min="10" max="16384" width="10.625" style="12"/>
  </cols>
  <sheetData>
    <row r="1" spans="1:231" s="381" customFormat="1" ht="20.25">
      <c r="A1" s="457" t="s">
        <v>317</v>
      </c>
      <c r="B1" s="457"/>
      <c r="C1" s="457"/>
      <c r="D1" s="457"/>
      <c r="E1" s="457"/>
      <c r="F1" s="457"/>
      <c r="G1" s="457"/>
      <c r="H1" s="457"/>
      <c r="I1" s="457"/>
    </row>
    <row r="2" spans="1:231" s="381" customFormat="1" ht="20.25">
      <c r="A2" s="457" t="s">
        <v>143</v>
      </c>
      <c r="B2" s="457"/>
      <c r="C2" s="457"/>
      <c r="D2" s="457"/>
      <c r="E2" s="457"/>
      <c r="F2" s="457"/>
      <c r="G2" s="457"/>
      <c r="H2" s="457"/>
      <c r="I2" s="457"/>
    </row>
    <row r="3" spans="1:231" s="381" customFormat="1" ht="20.25">
      <c r="A3" s="457" t="s">
        <v>56</v>
      </c>
      <c r="B3" s="457"/>
      <c r="C3" s="457"/>
      <c r="D3" s="457"/>
      <c r="E3" s="457"/>
      <c r="F3" s="457"/>
      <c r="G3" s="457"/>
      <c r="H3" s="457"/>
      <c r="I3" s="457"/>
    </row>
    <row r="4" spans="1:231" s="92" customFormat="1" ht="18">
      <c r="A4" s="96"/>
      <c r="B4" s="112"/>
      <c r="C4" s="30"/>
      <c r="D4" s="30"/>
      <c r="E4" s="112"/>
      <c r="F4" s="112"/>
      <c r="G4" s="96"/>
      <c r="H4" s="96"/>
      <c r="I4" s="96"/>
    </row>
    <row r="5" spans="1:231" ht="12.75" customHeight="1">
      <c r="A5" s="22" t="s">
        <v>162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</row>
    <row r="6" spans="1:231" ht="12.75" customHeight="1">
      <c r="A6" s="22" t="s">
        <v>55</v>
      </c>
      <c r="C6" s="92"/>
      <c r="D6" s="92"/>
      <c r="E6" s="92"/>
      <c r="F6" s="92"/>
      <c r="G6" s="92"/>
      <c r="H6" s="92"/>
      <c r="I6" s="92"/>
    </row>
    <row r="7" spans="1:231" s="198" customFormat="1" ht="16.5" thickBot="1">
      <c r="A7" s="14"/>
      <c r="B7" s="14"/>
      <c r="C7" s="31" t="s">
        <v>56</v>
      </c>
      <c r="D7" s="31"/>
      <c r="E7" s="31"/>
      <c r="F7" s="31"/>
      <c r="G7" s="31"/>
      <c r="H7" s="31"/>
      <c r="I7" s="31"/>
    </row>
    <row r="8" spans="1:231" s="26" customFormat="1" ht="15.75" customHeight="1">
      <c r="A8" s="113"/>
      <c r="B8" s="113"/>
      <c r="C8" s="26" t="s">
        <v>145</v>
      </c>
      <c r="E8" s="26" t="s">
        <v>318</v>
      </c>
      <c r="G8" s="26" t="s">
        <v>147</v>
      </c>
      <c r="I8" s="26" t="s">
        <v>148</v>
      </c>
    </row>
    <row r="9" spans="1:231" s="26" customFormat="1" ht="15.75" customHeight="1">
      <c r="A9" s="113"/>
      <c r="B9" s="113"/>
      <c r="C9" s="13" t="s">
        <v>149</v>
      </c>
      <c r="D9" s="13"/>
      <c r="E9" s="13" t="s">
        <v>149</v>
      </c>
      <c r="F9" s="13"/>
      <c r="G9" s="13" t="s">
        <v>149</v>
      </c>
      <c r="H9" s="13"/>
      <c r="I9" s="13" t="s">
        <v>149</v>
      </c>
    </row>
    <row r="10" spans="1:231" s="198" customFormat="1" ht="15">
      <c r="A10" s="11"/>
      <c r="B10" s="33"/>
      <c r="C10" s="14"/>
      <c r="D10" s="14"/>
      <c r="E10" s="14"/>
      <c r="F10" s="14"/>
      <c r="G10" s="14"/>
      <c r="H10" s="14"/>
      <c r="I10" s="14"/>
    </row>
    <row r="11" spans="1:231" s="198" customFormat="1" ht="15">
      <c r="A11" s="14" t="s">
        <v>299</v>
      </c>
      <c r="B11" s="11"/>
      <c r="C11" s="25">
        <v>2251</v>
      </c>
      <c r="D11" s="3"/>
      <c r="E11" s="25">
        <v>2272</v>
      </c>
      <c r="F11" s="3"/>
      <c r="G11" s="25">
        <v>2253</v>
      </c>
      <c r="H11" s="3"/>
      <c r="I11" s="25">
        <v>2756</v>
      </c>
    </row>
    <row r="12" spans="1:231" s="198" customFormat="1" ht="15">
      <c r="A12" s="14"/>
      <c r="B12" s="11"/>
      <c r="C12" s="1"/>
      <c r="D12" s="1"/>
      <c r="E12" s="1"/>
      <c r="F12" s="1"/>
      <c r="G12" s="1"/>
      <c r="H12" s="1"/>
      <c r="I12" s="1"/>
    </row>
    <row r="13" spans="1:231" s="198" customFormat="1" ht="15">
      <c r="A13" s="14" t="s">
        <v>112</v>
      </c>
      <c r="B13" s="11"/>
      <c r="C13" s="4"/>
      <c r="D13" s="4"/>
      <c r="E13" s="4"/>
      <c r="F13" s="4"/>
      <c r="G13" s="4"/>
      <c r="H13" s="4"/>
      <c r="I13" s="4"/>
    </row>
    <row r="14" spans="1:231" s="5" customFormat="1" ht="15">
      <c r="A14" s="115"/>
      <c r="B14" s="11" t="s">
        <v>113</v>
      </c>
      <c r="C14" s="4">
        <v>988</v>
      </c>
      <c r="D14" s="4"/>
      <c r="E14" s="4">
        <v>1029</v>
      </c>
      <c r="F14" s="4"/>
      <c r="G14" s="4">
        <v>1014</v>
      </c>
      <c r="H14" s="4"/>
      <c r="I14" s="4">
        <v>1109</v>
      </c>
    </row>
    <row r="15" spans="1:231" s="5" customFormat="1" ht="15">
      <c r="A15" s="115"/>
      <c r="B15" s="11" t="s">
        <v>114</v>
      </c>
      <c r="C15" s="4">
        <v>239</v>
      </c>
      <c r="D15" s="4"/>
      <c r="E15" s="4">
        <v>244</v>
      </c>
      <c r="F15" s="4"/>
      <c r="G15" s="4">
        <v>237</v>
      </c>
      <c r="H15" s="4"/>
      <c r="I15" s="4">
        <v>256</v>
      </c>
    </row>
    <row r="16" spans="1:231" s="5" customFormat="1" ht="15">
      <c r="A16" s="115"/>
      <c r="B16" s="198" t="s">
        <v>290</v>
      </c>
      <c r="C16" s="4">
        <v>59</v>
      </c>
      <c r="D16" s="4"/>
      <c r="E16" s="4">
        <v>62</v>
      </c>
      <c r="F16" s="4"/>
      <c r="G16" s="4">
        <v>61</v>
      </c>
      <c r="H16" s="4"/>
      <c r="I16" s="4">
        <v>63</v>
      </c>
    </row>
    <row r="17" spans="1:9" s="5" customFormat="1" ht="15">
      <c r="A17" s="115"/>
      <c r="B17" s="115" t="s">
        <v>116</v>
      </c>
      <c r="C17" s="4">
        <v>99</v>
      </c>
      <c r="D17" s="4"/>
      <c r="E17" s="4">
        <v>105</v>
      </c>
      <c r="F17" s="4"/>
      <c r="G17" s="4">
        <v>99</v>
      </c>
      <c r="H17" s="4"/>
      <c r="I17" s="4">
        <v>103</v>
      </c>
    </row>
    <row r="18" spans="1:9" s="5" customFormat="1" ht="15">
      <c r="A18" s="115"/>
      <c r="B18" s="14" t="s">
        <v>117</v>
      </c>
      <c r="C18" s="4">
        <v>135</v>
      </c>
      <c r="D18" s="4"/>
      <c r="E18" s="4">
        <v>147</v>
      </c>
      <c r="F18" s="4"/>
      <c r="G18" s="4">
        <v>152</v>
      </c>
      <c r="H18" s="4"/>
      <c r="I18" s="4">
        <v>228</v>
      </c>
    </row>
    <row r="19" spans="1:9" s="5" customFormat="1" ht="15">
      <c r="A19" s="115"/>
      <c r="B19" s="14" t="s">
        <v>118</v>
      </c>
      <c r="C19" s="4">
        <v>63</v>
      </c>
      <c r="D19" s="4"/>
      <c r="E19" s="4">
        <v>67</v>
      </c>
      <c r="F19" s="4"/>
      <c r="G19" s="4">
        <v>65</v>
      </c>
      <c r="H19" s="4"/>
      <c r="I19" s="4">
        <v>79</v>
      </c>
    </row>
    <row r="20" spans="1:9" s="5" customFormat="1" ht="15">
      <c r="A20" s="115"/>
      <c r="B20" s="14" t="s">
        <v>189</v>
      </c>
      <c r="C20" s="4">
        <v>126</v>
      </c>
      <c r="D20" s="4"/>
      <c r="E20" s="4">
        <v>132</v>
      </c>
      <c r="F20" s="4"/>
      <c r="G20" s="4">
        <v>128</v>
      </c>
      <c r="H20" s="4"/>
      <c r="I20" s="4">
        <v>131</v>
      </c>
    </row>
    <row r="21" spans="1:9" s="198" customFormat="1" ht="15">
      <c r="A21" s="11"/>
      <c r="B21" s="14" t="s">
        <v>121</v>
      </c>
      <c r="C21" s="19">
        <v>152</v>
      </c>
      <c r="D21" s="39"/>
      <c r="E21" s="19">
        <v>152</v>
      </c>
      <c r="F21" s="39"/>
      <c r="G21" s="19">
        <v>160</v>
      </c>
      <c r="H21" s="39"/>
      <c r="I21" s="19">
        <v>185</v>
      </c>
    </row>
    <row r="22" spans="1:9" s="198" customFormat="1" ht="15">
      <c r="A22" s="14"/>
      <c r="B22" s="14"/>
      <c r="C22" s="1">
        <f>SUM(C14:C21)</f>
        <v>1861</v>
      </c>
      <c r="D22" s="1"/>
      <c r="E22" s="1">
        <f>SUM(E14:E21)</f>
        <v>1938</v>
      </c>
      <c r="F22" s="1"/>
      <c r="G22" s="1">
        <f>SUM(G14:G21)</f>
        <v>1916</v>
      </c>
      <c r="H22" s="1"/>
      <c r="I22" s="1">
        <f>SUM(I14:I21)</f>
        <v>2154</v>
      </c>
    </row>
    <row r="23" spans="1:9" s="374" customFormat="1" ht="15">
      <c r="A23" s="331"/>
      <c r="B23" s="116"/>
      <c r="C23" s="44"/>
      <c r="D23" s="44"/>
      <c r="E23" s="44"/>
      <c r="F23" s="44"/>
      <c r="G23" s="44"/>
      <c r="H23" s="44"/>
      <c r="I23" s="44"/>
    </row>
    <row r="24" spans="1:9" s="198" customFormat="1" ht="15.75" thickBot="1">
      <c r="A24" s="11" t="s">
        <v>190</v>
      </c>
      <c r="B24" s="11"/>
      <c r="C24" s="27">
        <f>C11-C22</f>
        <v>390</v>
      </c>
      <c r="D24" s="59"/>
      <c r="E24" s="27">
        <f>E11-E22</f>
        <v>334</v>
      </c>
      <c r="F24" s="59"/>
      <c r="G24" s="27">
        <f>G11-G22</f>
        <v>337</v>
      </c>
      <c r="H24" s="59"/>
      <c r="I24" s="27">
        <f>I11-I22</f>
        <v>602</v>
      </c>
    </row>
    <row r="25" spans="1:9" s="198" customFormat="1" ht="15.75" thickTop="1">
      <c r="A25" s="11"/>
      <c r="B25" s="11"/>
      <c r="C25" s="1"/>
      <c r="D25" s="1"/>
      <c r="E25" s="1"/>
      <c r="F25" s="1"/>
      <c r="G25" s="1"/>
      <c r="H25" s="1"/>
      <c r="I25" s="1"/>
    </row>
    <row r="26" spans="1:9" s="198" customFormat="1" ht="15">
      <c r="A26" s="11"/>
      <c r="B26" s="11"/>
      <c r="C26" s="1"/>
      <c r="D26" s="1"/>
      <c r="E26" s="1"/>
      <c r="F26" s="1"/>
      <c r="G26" s="1"/>
      <c r="H26" s="1"/>
      <c r="I26" s="1"/>
    </row>
    <row r="27" spans="1:9" s="198" customFormat="1" ht="15">
      <c r="A27" s="11"/>
      <c r="B27" s="11"/>
      <c r="C27" s="4"/>
      <c r="D27" s="4"/>
      <c r="E27" s="4"/>
      <c r="F27" s="4"/>
      <c r="G27" s="4"/>
      <c r="H27" s="4"/>
      <c r="I27" s="4"/>
    </row>
    <row r="28" spans="1:9" s="198" customFormat="1" ht="15">
      <c r="A28" s="35" t="s">
        <v>134</v>
      </c>
      <c r="B28" s="117"/>
      <c r="C28" s="4"/>
      <c r="D28" s="4"/>
      <c r="E28" s="4"/>
      <c r="F28" s="4"/>
      <c r="G28" s="4"/>
      <c r="H28" s="4"/>
      <c r="I28" s="4"/>
    </row>
    <row r="29" spans="1:9" s="198" customFormat="1" ht="15">
      <c r="A29" s="35"/>
      <c r="B29" s="117"/>
      <c r="C29" s="1"/>
      <c r="D29" s="1"/>
      <c r="E29" s="1"/>
      <c r="F29" s="1"/>
      <c r="G29" s="1"/>
      <c r="H29" s="1"/>
      <c r="I29" s="1"/>
    </row>
    <row r="30" spans="1:9" s="198" customFormat="1" ht="15">
      <c r="A30" s="14" t="s">
        <v>135</v>
      </c>
      <c r="B30" s="11"/>
      <c r="C30" s="43">
        <f>C24/C11</f>
        <v>0.17325633051976899</v>
      </c>
      <c r="D30" s="43"/>
      <c r="E30" s="43">
        <f>E24/E11</f>
        <v>0.14700704225352113</v>
      </c>
      <c r="F30" s="43"/>
      <c r="G30" s="43">
        <f>G24/G11</f>
        <v>0.14957833999112294</v>
      </c>
      <c r="H30" s="43"/>
      <c r="I30" s="43">
        <f>I24/I11</f>
        <v>0.21843251088534107</v>
      </c>
    </row>
    <row r="31" spans="1:9">
      <c r="A31" s="230"/>
      <c r="B31" s="232"/>
      <c r="C31" s="231"/>
      <c r="D31" s="231"/>
      <c r="E31" s="231"/>
      <c r="F31" s="231"/>
      <c r="G31" s="231"/>
      <c r="H31" s="231"/>
      <c r="I31" s="231"/>
    </row>
    <row r="32" spans="1:9" ht="15" customHeight="1">
      <c r="A32" s="312" t="s">
        <v>160</v>
      </c>
      <c r="B32" s="234"/>
      <c r="C32" s="357"/>
      <c r="D32" s="357"/>
      <c r="E32" s="357"/>
      <c r="F32" s="357"/>
      <c r="G32" s="357"/>
      <c r="H32" s="357"/>
      <c r="I32" s="358"/>
    </row>
    <row r="33" spans="1:9">
      <c r="A33" s="359"/>
      <c r="B33" s="232"/>
      <c r="C33" s="335"/>
      <c r="D33" s="335"/>
      <c r="E33" s="232"/>
      <c r="F33" s="232"/>
      <c r="G33" s="232"/>
      <c r="H33" s="232"/>
      <c r="I33" s="232"/>
    </row>
  </sheetData>
  <mergeCells count="3">
    <mergeCell ref="A1:I1"/>
    <mergeCell ref="A2:I2"/>
    <mergeCell ref="A3:I3"/>
  </mergeCells>
  <printOptions horizontalCentered="1"/>
  <pageMargins left="0.75" right="0.75" top="0.5" bottom="0.5" header="0.5" footer="0.25"/>
  <pageSetup scale="96" firstPageNumber="2" orientation="portrait" r:id="rId1"/>
  <headerFooter scaleWithDoc="0" alignWithMargins="0">
    <oddFooter>&amp;R&amp;"Arial,Regular"&amp;10Q4 FY22 Stat Book /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>
    <pageSetUpPr fitToPage="1"/>
  </sheetPr>
  <dimension ref="A1:P54"/>
  <sheetViews>
    <sheetView view="pageBreakPreview" zoomScaleNormal="100" zoomScaleSheetLayoutView="100" workbookViewId="0">
      <selection sqref="A1:M1"/>
    </sheetView>
  </sheetViews>
  <sheetFormatPr defaultColWidth="10.625" defaultRowHeight="15" customHeight="1"/>
  <cols>
    <col min="1" max="1" width="2.625" style="22" customWidth="1"/>
    <col min="2" max="2" width="30.625" style="22" customWidth="1"/>
    <col min="3" max="3" width="14.125" style="22" customWidth="1"/>
    <col min="4" max="4" width="14.5" style="22" customWidth="1"/>
    <col min="5" max="5" width="10.625" style="22" customWidth="1"/>
    <col min="6" max="6" width="0.75" style="22" customWidth="1"/>
    <col min="7" max="7" width="10.625" style="22" customWidth="1"/>
    <col min="8" max="8" width="1" style="12" customWidth="1"/>
    <col min="9" max="9" width="10.625" style="22" customWidth="1"/>
    <col min="10" max="10" width="1" style="22" customWidth="1"/>
    <col min="11" max="11" width="9.625" style="22" bestFit="1" customWidth="1"/>
    <col min="12" max="12" width="1" style="22" customWidth="1"/>
    <col min="13" max="13" width="9.625" style="22" bestFit="1" customWidth="1"/>
    <col min="14" max="14" width="12" style="12" bestFit="1" customWidth="1"/>
    <col min="15" max="15" width="10.625" style="12"/>
    <col min="16" max="16" width="11.625" style="12" bestFit="1" customWidth="1"/>
    <col min="17" max="16384" width="10.625" style="12"/>
  </cols>
  <sheetData>
    <row r="1" spans="1:16" s="383" customFormat="1" ht="24.75" customHeight="1">
      <c r="A1" s="465" t="s">
        <v>317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</row>
    <row r="2" spans="1:16" s="383" customFormat="1" ht="24.75" customHeight="1">
      <c r="A2" s="465" t="s">
        <v>301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</row>
    <row r="3" spans="1:16" s="383" customFormat="1" ht="24.75" customHeight="1">
      <c r="A3" s="465" t="s">
        <v>2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</row>
    <row r="4" spans="1:16" s="92" customFormat="1" ht="15.75">
      <c r="A4" s="198"/>
      <c r="B4" s="112"/>
      <c r="C4" s="112"/>
      <c r="D4" s="30"/>
      <c r="E4" s="112"/>
      <c r="F4" s="112"/>
      <c r="G4" s="112"/>
      <c r="I4" s="112"/>
      <c r="J4" s="112"/>
      <c r="K4" s="112"/>
      <c r="L4" s="112"/>
      <c r="M4" s="112"/>
    </row>
    <row r="5" spans="1:16" s="92" customFormat="1" ht="15.75">
      <c r="A5" s="336"/>
      <c r="B5" s="113"/>
      <c r="C5" s="30"/>
      <c r="D5" s="30"/>
      <c r="E5" s="30"/>
      <c r="F5" s="30"/>
      <c r="G5" s="30"/>
      <c r="I5" s="30"/>
      <c r="J5" s="30"/>
      <c r="K5" s="30"/>
      <c r="L5" s="30"/>
      <c r="M5" s="30"/>
    </row>
    <row r="6" spans="1:16" s="51" customFormat="1" ht="15.75">
      <c r="A6" s="33"/>
      <c r="B6" s="14"/>
      <c r="C6" s="26"/>
      <c r="D6" s="26"/>
      <c r="E6" s="26"/>
      <c r="F6" s="26"/>
      <c r="G6" s="26"/>
      <c r="I6" s="26"/>
      <c r="J6" s="26"/>
      <c r="K6" s="26"/>
      <c r="L6" s="26"/>
      <c r="M6" s="26"/>
    </row>
    <row r="7" spans="1:16" s="51" customFormat="1" ht="15.75">
      <c r="A7" s="35"/>
      <c r="B7" s="33"/>
      <c r="C7" s="13"/>
      <c r="D7" s="32"/>
      <c r="E7" s="26"/>
      <c r="F7" s="26"/>
      <c r="G7" s="26"/>
      <c r="I7" s="26"/>
      <c r="J7" s="26"/>
      <c r="K7" s="26"/>
      <c r="L7" s="26"/>
      <c r="M7" s="397"/>
      <c r="N7" s="26"/>
      <c r="P7" s="26"/>
    </row>
    <row r="8" spans="1:16" ht="15.75">
      <c r="A8" s="76"/>
      <c r="B8" s="14"/>
      <c r="C8" s="34"/>
      <c r="D8" s="34"/>
      <c r="E8" s="37" t="s">
        <v>5</v>
      </c>
      <c r="F8" s="124"/>
      <c r="G8" s="37" t="s">
        <v>6</v>
      </c>
      <c r="I8" s="37" t="s">
        <v>7</v>
      </c>
      <c r="J8" s="124"/>
      <c r="K8" s="37" t="s">
        <v>8</v>
      </c>
      <c r="L8" s="124"/>
      <c r="M8" s="37" t="s">
        <v>56</v>
      </c>
      <c r="N8" s="13"/>
      <c r="P8" s="13"/>
    </row>
    <row r="9" spans="1:16" s="198" customFormat="1" ht="15.75" customHeight="1">
      <c r="A9" s="14"/>
      <c r="B9" s="14"/>
      <c r="C9" s="34"/>
      <c r="D9" s="34"/>
      <c r="E9" s="34"/>
      <c r="F9" s="34"/>
      <c r="G9" s="34"/>
      <c r="I9" s="34"/>
      <c r="J9" s="34"/>
      <c r="K9" s="34"/>
      <c r="L9" s="34"/>
      <c r="M9" s="34"/>
    </row>
    <row r="10" spans="1:16" ht="17.649999999999999" customHeight="1">
      <c r="A10" s="11" t="s">
        <v>319</v>
      </c>
      <c r="B10" s="14"/>
      <c r="C10" s="1"/>
      <c r="D10" s="1"/>
      <c r="E10" s="1"/>
      <c r="F10" s="1"/>
      <c r="G10" s="1"/>
      <c r="I10" s="1"/>
      <c r="J10" s="1"/>
      <c r="K10" s="1"/>
      <c r="L10" s="1"/>
      <c r="M10" s="1"/>
      <c r="N10" s="1"/>
      <c r="P10" s="1"/>
    </row>
    <row r="11" spans="1:16" s="198" customFormat="1" ht="17.649999999999999" customHeight="1">
      <c r="A11" s="14"/>
      <c r="B11" s="14" t="s">
        <v>320</v>
      </c>
      <c r="C11" s="1"/>
      <c r="D11" s="1"/>
      <c r="E11" s="1">
        <v>74519</v>
      </c>
      <c r="F11" s="1"/>
      <c r="G11" s="1">
        <v>78383</v>
      </c>
      <c r="I11" s="1">
        <v>72526</v>
      </c>
      <c r="J11" s="1"/>
      <c r="K11" s="1">
        <v>76224</v>
      </c>
      <c r="L11" s="1"/>
      <c r="M11" s="440">
        <v>79086</v>
      </c>
      <c r="N11" s="227"/>
    </row>
    <row r="12" spans="1:16" s="198" customFormat="1" ht="17.649999999999999" customHeight="1">
      <c r="A12" s="14"/>
      <c r="B12" s="14" t="s">
        <v>305</v>
      </c>
      <c r="C12" s="1"/>
      <c r="D12" s="1"/>
      <c r="E12" s="1">
        <v>31934</v>
      </c>
      <c r="F12" s="1"/>
      <c r="G12" s="1">
        <v>34282</v>
      </c>
      <c r="I12" s="1">
        <v>30433</v>
      </c>
      <c r="J12" s="1"/>
      <c r="K12" s="1">
        <v>32185</v>
      </c>
      <c r="L12" s="1"/>
      <c r="M12" s="441">
        <v>32613</v>
      </c>
      <c r="N12" s="227"/>
    </row>
    <row r="13" spans="1:16" s="198" customFormat="1" ht="17.649999999999999" customHeight="1">
      <c r="A13" s="14"/>
      <c r="B13" s="14" t="s">
        <v>321</v>
      </c>
      <c r="C13" s="1"/>
      <c r="D13" s="1"/>
      <c r="E13" s="128">
        <f>SUM(E11:E12)</f>
        <v>106453</v>
      </c>
      <c r="F13" s="1"/>
      <c r="G13" s="128">
        <f>SUM(G11:G12)</f>
        <v>112665</v>
      </c>
      <c r="I13" s="128">
        <f>SUM(I11:I12)</f>
        <v>102959</v>
      </c>
      <c r="J13" s="1"/>
      <c r="K13" s="128">
        <f>SUM(K11:K12)</f>
        <v>108409</v>
      </c>
      <c r="L13" s="1"/>
      <c r="M13" s="128">
        <f>SUM(M11:M12)</f>
        <v>111699</v>
      </c>
      <c r="N13" s="227"/>
    </row>
    <row r="14" spans="1:16" s="198" customFormat="1" ht="6" customHeight="1">
      <c r="A14" s="14"/>
      <c r="B14" s="14"/>
      <c r="C14" s="1"/>
      <c r="D14" s="1"/>
      <c r="E14" s="1"/>
      <c r="F14" s="1"/>
      <c r="G14" s="1"/>
      <c r="I14" s="1"/>
      <c r="J14" s="1"/>
      <c r="K14" s="1"/>
      <c r="L14" s="1"/>
      <c r="M14" s="1"/>
    </row>
    <row r="15" spans="1:16" ht="17.649999999999999" customHeight="1">
      <c r="A15" s="11" t="s">
        <v>322</v>
      </c>
      <c r="B15" s="14"/>
      <c r="C15" s="1"/>
      <c r="D15" s="1"/>
      <c r="E15" s="1"/>
      <c r="F15" s="1"/>
      <c r="G15" s="1"/>
      <c r="I15" s="1"/>
      <c r="J15" s="1"/>
      <c r="K15" s="1"/>
      <c r="L15" s="1"/>
      <c r="M15" s="1"/>
    </row>
    <row r="16" spans="1:16" ht="17.649999999999999" customHeight="1">
      <c r="A16" s="11"/>
      <c r="B16" s="14" t="s">
        <v>320</v>
      </c>
      <c r="C16" s="1"/>
      <c r="D16" s="1"/>
      <c r="E16" s="1">
        <v>1213</v>
      </c>
      <c r="F16" s="1"/>
      <c r="G16" s="1">
        <v>1207</v>
      </c>
      <c r="I16" s="1">
        <v>1146</v>
      </c>
      <c r="J16" s="1"/>
      <c r="K16" s="1">
        <v>1104</v>
      </c>
      <c r="L16" s="1"/>
      <c r="M16" s="1">
        <v>1092</v>
      </c>
    </row>
    <row r="17" spans="1:14" ht="17.649999999999999" customHeight="1">
      <c r="A17" s="11"/>
      <c r="B17" s="14" t="s">
        <v>305</v>
      </c>
      <c r="C17" s="1"/>
      <c r="D17" s="1"/>
      <c r="E17" s="20">
        <v>1134</v>
      </c>
      <c r="F17" s="1"/>
      <c r="G17" s="20">
        <v>1064</v>
      </c>
      <c r="I17" s="20">
        <v>986</v>
      </c>
      <c r="J17" s="1"/>
      <c r="K17" s="20">
        <v>987</v>
      </c>
      <c r="L17" s="1"/>
      <c r="M17" s="20">
        <v>947</v>
      </c>
    </row>
    <row r="18" spans="1:14" ht="17.649999999999999" customHeight="1">
      <c r="A18" s="11"/>
      <c r="B18" s="14" t="s">
        <v>323</v>
      </c>
      <c r="C18" s="1"/>
      <c r="D18" s="1"/>
      <c r="E18" s="1">
        <v>1190</v>
      </c>
      <c r="F18" s="1"/>
      <c r="G18" s="1">
        <v>1164</v>
      </c>
      <c r="I18" s="1">
        <v>1098</v>
      </c>
      <c r="J18" s="1"/>
      <c r="K18" s="1">
        <v>1069</v>
      </c>
      <c r="L18" s="1"/>
      <c r="M18" s="1">
        <v>1050</v>
      </c>
    </row>
    <row r="19" spans="1:14" s="198" customFormat="1" ht="6" customHeight="1">
      <c r="A19" s="14"/>
      <c r="B19" s="14"/>
      <c r="C19" s="1"/>
      <c r="D19" s="1"/>
      <c r="E19" s="1"/>
      <c r="F19" s="1"/>
      <c r="G19" s="1"/>
      <c r="I19" s="1"/>
      <c r="J19" s="1"/>
      <c r="K19" s="1"/>
      <c r="L19" s="1"/>
      <c r="M19" s="1"/>
    </row>
    <row r="20" spans="1:14" ht="17.649999999999999" customHeight="1">
      <c r="A20" s="11" t="s">
        <v>324</v>
      </c>
      <c r="B20" s="14"/>
      <c r="C20" s="54"/>
      <c r="D20" s="54"/>
      <c r="E20" s="28"/>
      <c r="F20" s="28"/>
      <c r="G20" s="28"/>
      <c r="I20" s="28"/>
      <c r="J20" s="28"/>
      <c r="K20" s="28"/>
      <c r="L20" s="28"/>
      <c r="M20" s="28"/>
    </row>
    <row r="21" spans="1:14" ht="17.649999999999999" customHeight="1">
      <c r="A21" s="11"/>
      <c r="B21" s="14" t="s">
        <v>320</v>
      </c>
      <c r="C21" s="54"/>
      <c r="D21" s="54"/>
      <c r="E21" s="28">
        <v>236.78</v>
      </c>
      <c r="F21" s="28"/>
      <c r="G21" s="28">
        <v>250.95</v>
      </c>
      <c r="I21" s="28">
        <v>260.39</v>
      </c>
      <c r="J21" s="28"/>
      <c r="K21" s="28">
        <v>269.98</v>
      </c>
      <c r="L21" s="28"/>
      <c r="M21" s="28">
        <v>320.76</v>
      </c>
      <c r="N21" s="227"/>
    </row>
    <row r="22" spans="1:14" ht="17.649999999999999" customHeight="1">
      <c r="A22" s="11"/>
      <c r="B22" s="14" t="s">
        <v>305</v>
      </c>
      <c r="C22" s="54"/>
      <c r="D22" s="54"/>
      <c r="E22" s="88">
        <v>286.85000000000002</v>
      </c>
      <c r="F22" s="87"/>
      <c r="G22" s="88">
        <v>300.02</v>
      </c>
      <c r="I22" s="88">
        <v>301.55</v>
      </c>
      <c r="J22" s="87"/>
      <c r="K22" s="88">
        <v>313.67</v>
      </c>
      <c r="L22" s="87"/>
      <c r="M22" s="88">
        <v>368.08</v>
      </c>
      <c r="N22" s="227"/>
    </row>
    <row r="23" spans="1:14" ht="17.649999999999999" customHeight="1">
      <c r="A23" s="11"/>
      <c r="B23" s="14" t="s">
        <v>325</v>
      </c>
      <c r="C23" s="54"/>
      <c r="D23" s="54"/>
      <c r="E23" s="28">
        <v>251.93</v>
      </c>
      <c r="F23" s="28"/>
      <c r="G23" s="28">
        <v>265.98</v>
      </c>
      <c r="I23" s="28">
        <v>272.56</v>
      </c>
      <c r="J23" s="28"/>
      <c r="K23" s="28">
        <v>282.95</v>
      </c>
      <c r="L23" s="28"/>
      <c r="M23" s="28">
        <v>334.57</v>
      </c>
      <c r="N23" s="227"/>
    </row>
    <row r="24" spans="1:14" s="198" customFormat="1" ht="6" customHeight="1">
      <c r="A24" s="14"/>
      <c r="B24" s="14"/>
      <c r="C24" s="1"/>
      <c r="D24" s="1"/>
      <c r="E24" s="1"/>
      <c r="F24" s="1"/>
      <c r="G24" s="1"/>
      <c r="I24" s="1"/>
      <c r="J24" s="1"/>
      <c r="K24" s="1"/>
      <c r="L24" s="1"/>
      <c r="M24" s="1"/>
    </row>
    <row r="25" spans="1:14" ht="17.649999999999999" customHeight="1">
      <c r="A25" s="11" t="s">
        <v>326</v>
      </c>
      <c r="B25" s="14"/>
      <c r="C25" s="54"/>
      <c r="D25" s="54"/>
      <c r="E25" s="28"/>
      <c r="F25" s="28"/>
      <c r="G25" s="28"/>
      <c r="I25" s="28"/>
      <c r="J25" s="28"/>
      <c r="K25" s="28"/>
      <c r="L25" s="28"/>
      <c r="M25" s="28"/>
    </row>
    <row r="26" spans="1:14" ht="17.649999999999999" customHeight="1">
      <c r="A26" s="11"/>
      <c r="B26" s="14" t="s">
        <v>320</v>
      </c>
      <c r="C26" s="54"/>
      <c r="D26" s="54"/>
      <c r="E26" s="28">
        <v>19.52</v>
      </c>
      <c r="F26" s="28"/>
      <c r="G26" s="28">
        <v>20.78</v>
      </c>
      <c r="I26" s="28">
        <v>22.73</v>
      </c>
      <c r="J26" s="28"/>
      <c r="K26" s="28">
        <v>24.45</v>
      </c>
      <c r="L26" s="28"/>
      <c r="M26" s="28">
        <v>29.38</v>
      </c>
    </row>
    <row r="27" spans="1:14" ht="17.649999999999999" customHeight="1">
      <c r="A27" s="11"/>
      <c r="B27" s="14" t="s">
        <v>305</v>
      </c>
      <c r="C27" s="54"/>
      <c r="D27" s="54"/>
      <c r="E27" s="88">
        <v>25.29</v>
      </c>
      <c r="F27" s="87"/>
      <c r="G27" s="88">
        <v>28.19</v>
      </c>
      <c r="I27" s="88">
        <v>30.59</v>
      </c>
      <c r="J27" s="87"/>
      <c r="K27" s="88">
        <v>31.8</v>
      </c>
      <c r="L27" s="87"/>
      <c r="M27" s="88">
        <v>38.86</v>
      </c>
    </row>
    <row r="28" spans="1:14" ht="17.649999999999999" customHeight="1">
      <c r="A28" s="11"/>
      <c r="B28" s="14" t="s">
        <v>327</v>
      </c>
      <c r="C28" s="54"/>
      <c r="D28" s="54"/>
      <c r="E28" s="28">
        <v>21.18</v>
      </c>
      <c r="F28" s="28"/>
      <c r="G28" s="28">
        <v>22.85</v>
      </c>
      <c r="I28" s="28">
        <v>24.82</v>
      </c>
      <c r="J28" s="28"/>
      <c r="K28" s="28">
        <v>26.46</v>
      </c>
      <c r="L28" s="28"/>
      <c r="M28" s="28">
        <v>31.88</v>
      </c>
    </row>
    <row r="29" spans="1:14" s="198" customFormat="1" ht="6" customHeight="1">
      <c r="A29" s="14"/>
      <c r="B29" s="14"/>
      <c r="C29" s="1"/>
      <c r="D29" s="1"/>
      <c r="E29" s="1"/>
      <c r="F29" s="1"/>
      <c r="G29" s="1"/>
      <c r="I29" s="1"/>
      <c r="J29" s="1"/>
      <c r="K29" s="1"/>
      <c r="L29" s="1"/>
      <c r="M29" s="1"/>
    </row>
    <row r="30" spans="1:14" s="198" customFormat="1" ht="17.649999999999999" customHeight="1">
      <c r="A30" s="11" t="s">
        <v>328</v>
      </c>
      <c r="B30" s="14"/>
      <c r="C30" s="17"/>
      <c r="D30" s="17"/>
      <c r="E30" s="2"/>
      <c r="F30" s="2"/>
      <c r="G30" s="2"/>
      <c r="I30" s="2"/>
      <c r="J30" s="2"/>
      <c r="K30" s="2"/>
      <c r="L30" s="2"/>
      <c r="M30" s="2"/>
    </row>
    <row r="31" spans="1:14" s="198" customFormat="1" ht="17.649999999999999" customHeight="1">
      <c r="A31" s="11"/>
      <c r="B31" s="14" t="s">
        <v>320</v>
      </c>
      <c r="C31" s="17"/>
      <c r="D31" s="17"/>
      <c r="E31" s="24">
        <v>5.5E-2</v>
      </c>
      <c r="F31" s="24"/>
      <c r="G31" s="24">
        <v>5.1999999999999998E-2</v>
      </c>
      <c r="I31" s="24">
        <v>-7.4999999999999997E-2</v>
      </c>
      <c r="J31" s="24"/>
      <c r="K31" s="24">
        <v>5.0999999999999997E-2</v>
      </c>
      <c r="L31" s="24"/>
      <c r="M31" s="24">
        <v>3.7999999999999999E-2</v>
      </c>
    </row>
    <row r="32" spans="1:14" s="198" customFormat="1" ht="17.649999999999999" customHeight="1">
      <c r="A32" s="11"/>
      <c r="B32" s="14" t="s">
        <v>305</v>
      </c>
      <c r="C32" s="17"/>
      <c r="D32" s="17"/>
      <c r="E32" s="24">
        <v>3.2000000000000001E-2</v>
      </c>
      <c r="F32" s="24"/>
      <c r="G32" s="24">
        <v>7.3999999999999996E-2</v>
      </c>
      <c r="I32" s="24">
        <v>-0.112</v>
      </c>
      <c r="J32" s="24"/>
      <c r="K32" s="24">
        <v>5.8000000000000003E-2</v>
      </c>
      <c r="L32" s="24"/>
      <c r="M32" s="24">
        <v>1.2999999999999999E-2</v>
      </c>
    </row>
    <row r="33" spans="1:13" s="198" customFormat="1" ht="17.649999999999999" customHeight="1">
      <c r="A33" s="11"/>
      <c r="B33" s="14" t="s">
        <v>321</v>
      </c>
      <c r="C33" s="17"/>
      <c r="D33" s="17"/>
      <c r="E33" s="24">
        <v>4.8000000000000001E-2</v>
      </c>
      <c r="F33" s="24"/>
      <c r="G33" s="24">
        <v>5.8000000000000003E-2</v>
      </c>
      <c r="I33" s="24">
        <v>-8.5999999999999993E-2</v>
      </c>
      <c r="J33" s="24"/>
      <c r="K33" s="24">
        <v>5.2999999999999999E-2</v>
      </c>
      <c r="L33" s="24"/>
      <c r="M33" s="24">
        <v>0.03</v>
      </c>
    </row>
    <row r="34" spans="1:13" s="198" customFormat="1" ht="6" customHeight="1">
      <c r="A34" s="14"/>
      <c r="B34" s="14"/>
      <c r="C34" s="1"/>
      <c r="D34" s="1"/>
      <c r="E34" s="1"/>
      <c r="F34" s="1"/>
      <c r="G34" s="1"/>
      <c r="I34" s="1"/>
      <c r="J34" s="1"/>
      <c r="K34" s="1"/>
      <c r="L34" s="1"/>
      <c r="M34" s="1"/>
    </row>
    <row r="35" spans="1:13" s="198" customFormat="1" ht="17.649999999999999" customHeight="1">
      <c r="A35" s="11" t="s">
        <v>329</v>
      </c>
      <c r="B35" s="14"/>
      <c r="C35" s="17"/>
      <c r="D35" s="17"/>
      <c r="E35" s="2"/>
      <c r="F35" s="2"/>
      <c r="G35" s="2"/>
      <c r="I35" s="2"/>
      <c r="J35" s="2"/>
      <c r="K35" s="2"/>
      <c r="L35" s="2"/>
      <c r="M35" s="2"/>
    </row>
    <row r="36" spans="1:13" s="198" customFormat="1" ht="17.649999999999999" customHeight="1">
      <c r="A36" s="11"/>
      <c r="B36" s="14" t="s">
        <v>320</v>
      </c>
      <c r="C36" s="17"/>
      <c r="D36" s="17"/>
      <c r="E36" s="24">
        <v>6.8000000000000005E-2</v>
      </c>
      <c r="F36" s="24"/>
      <c r="G36" s="24">
        <v>0.06</v>
      </c>
      <c r="I36" s="24">
        <v>3.7999999999999999E-2</v>
      </c>
      <c r="J36" s="24"/>
      <c r="K36" s="24">
        <v>3.6999999999999998E-2</v>
      </c>
      <c r="L36" s="24"/>
      <c r="M36" s="24">
        <v>0.188</v>
      </c>
    </row>
    <row r="37" spans="1:13" s="198" customFormat="1" ht="17.649999999999999" customHeight="1">
      <c r="A37" s="11"/>
      <c r="B37" s="14" t="s">
        <v>305</v>
      </c>
      <c r="C37" s="17"/>
      <c r="D37" s="17"/>
      <c r="E37" s="24">
        <v>7.9000000000000001E-2</v>
      </c>
      <c r="F37" s="24"/>
      <c r="G37" s="24">
        <v>4.5999999999999999E-2</v>
      </c>
      <c r="I37" s="24">
        <v>5.0000000000000001E-3</v>
      </c>
      <c r="J37" s="24"/>
      <c r="K37" s="24">
        <v>0.04</v>
      </c>
      <c r="L37" s="24"/>
      <c r="M37" s="24">
        <v>0.17299999999999999</v>
      </c>
    </row>
    <row r="38" spans="1:13" s="198" customFormat="1" ht="17.649999999999999" customHeight="1">
      <c r="A38" s="11"/>
      <c r="B38" s="14" t="s">
        <v>330</v>
      </c>
      <c r="C38" s="17"/>
      <c r="D38" s="17"/>
      <c r="E38" s="24">
        <v>7.0999999999999994E-2</v>
      </c>
      <c r="F38" s="24"/>
      <c r="G38" s="24">
        <v>5.6000000000000001E-2</v>
      </c>
      <c r="I38" s="24">
        <v>2.9000000000000001E-2</v>
      </c>
      <c r="J38" s="24"/>
      <c r="K38" s="24">
        <v>3.7999999999999999E-2</v>
      </c>
      <c r="L38" s="24"/>
      <c r="M38" s="24">
        <v>0.182</v>
      </c>
    </row>
    <row r="39" spans="1:13" s="198" customFormat="1" ht="6" customHeight="1">
      <c r="A39" s="14"/>
      <c r="B39" s="14"/>
      <c r="C39" s="1"/>
      <c r="D39" s="1"/>
      <c r="E39" s="1"/>
      <c r="F39" s="1"/>
      <c r="G39" s="1"/>
      <c r="I39" s="1"/>
      <c r="J39" s="1"/>
      <c r="K39" s="1"/>
      <c r="L39" s="1"/>
      <c r="M39" s="1"/>
    </row>
    <row r="40" spans="1:13" s="198" customFormat="1">
      <c r="A40" s="14" t="s">
        <v>218</v>
      </c>
      <c r="B40" s="14"/>
      <c r="C40" s="1"/>
      <c r="D40" s="17"/>
      <c r="E40" s="1">
        <v>254</v>
      </c>
      <c r="F40" s="1"/>
      <c r="G40" s="1">
        <v>253</v>
      </c>
      <c r="I40" s="1">
        <v>252</v>
      </c>
      <c r="J40" s="1"/>
      <c r="K40" s="1">
        <v>253</v>
      </c>
      <c r="L40" s="1"/>
      <c r="M40" s="1">
        <v>254</v>
      </c>
    </row>
    <row r="41" spans="1:13" s="198" customFormat="1" ht="6" customHeight="1">
      <c r="A41" s="14"/>
      <c r="B41" s="14"/>
      <c r="C41" s="1"/>
      <c r="D41" s="1"/>
      <c r="E41" s="1"/>
      <c r="F41" s="1"/>
      <c r="G41" s="1"/>
      <c r="I41" s="1"/>
      <c r="J41" s="1"/>
      <c r="K41" s="1"/>
      <c r="L41" s="1"/>
      <c r="M41" s="1"/>
    </row>
    <row r="42" spans="1:13" s="198" customFormat="1">
      <c r="A42" s="14" t="s">
        <v>245</v>
      </c>
      <c r="B42" s="14"/>
      <c r="C42" s="1"/>
      <c r="D42" s="1"/>
      <c r="E42" s="1"/>
      <c r="F42" s="1"/>
      <c r="G42" s="1"/>
      <c r="I42" s="1"/>
      <c r="J42" s="1"/>
      <c r="K42" s="1"/>
      <c r="L42" s="1"/>
      <c r="M42" s="1"/>
    </row>
    <row r="43" spans="1:13" s="198" customFormat="1">
      <c r="A43" s="22"/>
      <c r="B43" s="14" t="s">
        <v>296</v>
      </c>
      <c r="C43" s="1"/>
      <c r="D43" s="1"/>
      <c r="E43" s="17">
        <v>0.20899999999999999</v>
      </c>
      <c r="F43" s="1"/>
      <c r="G43" s="17">
        <v>0.23400000000000001</v>
      </c>
      <c r="I43" s="17">
        <v>0.21</v>
      </c>
      <c r="J43" s="1"/>
      <c r="K43" s="17">
        <v>0.21</v>
      </c>
      <c r="L43" s="1"/>
      <c r="M43" s="17">
        <v>0.254</v>
      </c>
    </row>
    <row r="44" spans="1:13" s="18" customFormat="1">
      <c r="A44" s="22"/>
      <c r="B44" s="14" t="s">
        <v>297</v>
      </c>
      <c r="D44" s="324"/>
      <c r="E44" s="17">
        <v>0.25</v>
      </c>
      <c r="G44" s="17">
        <v>0.25600000000000001</v>
      </c>
      <c r="I44" s="17">
        <v>0.24399999999999999</v>
      </c>
      <c r="J44" s="228"/>
      <c r="K44" s="17">
        <v>0.254</v>
      </c>
      <c r="L44" s="228"/>
      <c r="M44" s="17">
        <v>0.49</v>
      </c>
    </row>
    <row r="45" spans="1:13">
      <c r="B45" s="14" t="s">
        <v>226</v>
      </c>
      <c r="E45" s="17">
        <v>0.22900000000000001</v>
      </c>
      <c r="G45" s="17">
        <v>0.245</v>
      </c>
      <c r="I45" s="17">
        <v>0.23399999999999999</v>
      </c>
      <c r="K45" s="17">
        <v>0.22500000000000001</v>
      </c>
      <c r="M45" s="17">
        <v>0.312</v>
      </c>
    </row>
    <row r="46" spans="1:13">
      <c r="B46" s="14"/>
    </row>
    <row r="47" spans="1:13" ht="15.75" customHeight="1">
      <c r="A47" s="312" t="s">
        <v>160</v>
      </c>
    </row>
    <row r="48" spans="1:13" ht="15.75" customHeight="1"/>
    <row r="49" spans="1:13" ht="15.75" customHeight="1"/>
    <row r="50" spans="1:13" ht="15.75" customHeight="1"/>
    <row r="51" spans="1:13" ht="15" customHeight="1">
      <c r="B51" s="102"/>
      <c r="C51" s="102"/>
      <c r="D51" s="102"/>
      <c r="E51" s="102"/>
      <c r="F51" s="102"/>
      <c r="G51" s="102"/>
      <c r="I51" s="102"/>
      <c r="J51" s="102"/>
      <c r="K51" s="102"/>
      <c r="L51" s="102"/>
      <c r="M51" s="102"/>
    </row>
    <row r="53" spans="1:13" s="198" customFormat="1">
      <c r="B53" s="14"/>
      <c r="C53" s="360"/>
      <c r="D53" s="14"/>
      <c r="E53" s="14"/>
      <c r="F53" s="14"/>
      <c r="G53" s="14"/>
      <c r="I53" s="14"/>
      <c r="J53" s="14"/>
      <c r="K53" s="14"/>
      <c r="L53" s="14"/>
      <c r="M53" s="14"/>
    </row>
    <row r="54" spans="1:13" ht="23.25">
      <c r="A54" s="287"/>
      <c r="E54" s="361"/>
      <c r="F54" s="361"/>
      <c r="G54" s="361"/>
      <c r="I54" s="361"/>
      <c r="J54" s="361"/>
      <c r="K54" s="361"/>
      <c r="L54" s="361"/>
      <c r="M54" s="361"/>
    </row>
  </sheetData>
  <mergeCells count="3">
    <mergeCell ref="A1:M1"/>
    <mergeCell ref="A2:M2"/>
    <mergeCell ref="A3:M3"/>
  </mergeCells>
  <phoneticPr fontId="2" type="noConversion"/>
  <printOptions horizontalCentered="1"/>
  <pageMargins left="0.75" right="0.75" top="0.5" bottom="0.5" header="0.5" footer="0.25"/>
  <pageSetup scale="71" firstPageNumber="2" orientation="portrait" r:id="rId1"/>
  <headerFooter scaleWithDoc="0" alignWithMargins="0">
    <oddFooter xml:space="preserve">&amp;L&amp;"Arial,Regular"&amp;10 31 / Q4 FY22 Stat Book&amp;R 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>
    <pageSetUpPr fitToPage="1"/>
  </sheetPr>
  <dimension ref="A1:N98"/>
  <sheetViews>
    <sheetView view="pageBreakPreview" zoomScaleNormal="100" zoomScaleSheetLayoutView="100" workbookViewId="0"/>
  </sheetViews>
  <sheetFormatPr defaultColWidth="10.625" defaultRowHeight="15" customHeight="1"/>
  <cols>
    <col min="1" max="1" width="2.625" style="22" customWidth="1"/>
    <col min="2" max="2" width="40.75" style="22" customWidth="1"/>
    <col min="3" max="3" width="10.625" style="22"/>
    <col min="4" max="4" width="10.75" style="22" customWidth="1"/>
    <col min="5" max="6" width="10.625" style="22"/>
    <col min="7" max="7" width="1.625" style="22" customWidth="1"/>
    <col min="8" max="11" width="10.625" style="22"/>
    <col min="12" max="12" width="7" style="12" customWidth="1"/>
    <col min="13" max="16384" width="10.625" style="12"/>
  </cols>
  <sheetData>
    <row r="1" spans="1:14" s="225" customFormat="1" ht="24.75" customHeight="1">
      <c r="A1" s="29" t="s">
        <v>331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s="225" customFormat="1" ht="24.75" customHeight="1">
      <c r="A2" s="29" t="s">
        <v>291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4" s="225" customFormat="1" ht="24.75" customHeight="1">
      <c r="A3" s="29" t="s">
        <v>332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 s="92" customFormat="1" ht="18">
      <c r="A4" s="198"/>
      <c r="B4" s="112"/>
      <c r="C4" s="30"/>
      <c r="D4" s="30"/>
      <c r="E4" s="30"/>
      <c r="F4" s="112"/>
      <c r="G4" s="96"/>
      <c r="H4" s="30"/>
      <c r="I4" s="30"/>
      <c r="J4" s="30"/>
      <c r="K4" s="112"/>
      <c r="L4" s="197"/>
      <c r="M4" s="197"/>
    </row>
    <row r="5" spans="1:14" s="198" customFormat="1" ht="15.75" customHeight="1">
      <c r="A5" s="14"/>
      <c r="B5" s="14"/>
      <c r="C5" s="1"/>
      <c r="D5" s="1"/>
      <c r="E5" s="1"/>
      <c r="F5" s="1"/>
      <c r="G5" s="14"/>
      <c r="H5" s="1"/>
      <c r="I5" s="1"/>
      <c r="J5" s="1"/>
      <c r="K5" s="1"/>
    </row>
    <row r="6" spans="1:14" s="92" customFormat="1" ht="16.5" thickBot="1">
      <c r="A6" s="336"/>
      <c r="B6" s="113"/>
      <c r="C6" s="31" t="s">
        <v>5</v>
      </c>
      <c r="D6" s="31"/>
      <c r="E6" s="31"/>
      <c r="F6" s="31"/>
      <c r="G6" s="32"/>
      <c r="H6" s="31" t="s">
        <v>6</v>
      </c>
      <c r="I6" s="31"/>
      <c r="J6" s="31"/>
      <c r="K6" s="31"/>
    </row>
    <row r="7" spans="1:14" s="51" customFormat="1" ht="15.75">
      <c r="A7" s="33"/>
      <c r="B7" s="14"/>
      <c r="C7" s="26" t="s">
        <v>145</v>
      </c>
      <c r="D7" s="26" t="s">
        <v>146</v>
      </c>
      <c r="E7" s="26" t="s">
        <v>147</v>
      </c>
      <c r="F7" s="75" t="s">
        <v>148</v>
      </c>
      <c r="G7" s="26"/>
      <c r="H7" s="26" t="s">
        <v>145</v>
      </c>
      <c r="I7" s="26" t="s">
        <v>146</v>
      </c>
      <c r="J7" s="26" t="s">
        <v>147</v>
      </c>
      <c r="K7" s="75" t="s">
        <v>148</v>
      </c>
    </row>
    <row r="8" spans="1:14" s="51" customFormat="1" ht="15.75">
      <c r="A8" s="35"/>
      <c r="B8" s="33"/>
      <c r="C8" s="13" t="s">
        <v>149</v>
      </c>
      <c r="D8" s="13" t="s">
        <v>149</v>
      </c>
      <c r="E8" s="13" t="s">
        <v>149</v>
      </c>
      <c r="F8" s="13" t="s">
        <v>149</v>
      </c>
      <c r="G8" s="13"/>
      <c r="H8" s="13" t="s">
        <v>149</v>
      </c>
      <c r="I8" s="13" t="s">
        <v>149</v>
      </c>
      <c r="J8" s="13" t="s">
        <v>149</v>
      </c>
      <c r="K8" s="13" t="s">
        <v>149</v>
      </c>
    </row>
    <row r="9" spans="1:14" s="51" customFormat="1" ht="15.75">
      <c r="A9" s="35"/>
      <c r="B9" s="33"/>
      <c r="C9" s="13"/>
      <c r="D9" s="13"/>
      <c r="E9" s="13"/>
      <c r="F9" s="13"/>
      <c r="G9" s="13"/>
      <c r="H9" s="13"/>
      <c r="I9" s="13"/>
      <c r="J9" s="13"/>
      <c r="K9" s="13"/>
    </row>
    <row r="10" spans="1:14" ht="17.649999999999999" customHeight="1">
      <c r="A10" s="11" t="s">
        <v>319</v>
      </c>
      <c r="B10" s="14"/>
      <c r="C10" s="1"/>
      <c r="D10" s="1"/>
      <c r="E10" s="1"/>
      <c r="F10" s="1"/>
      <c r="G10" s="1"/>
      <c r="H10" s="1"/>
      <c r="I10" s="1"/>
      <c r="J10" s="1"/>
      <c r="K10" s="1"/>
    </row>
    <row r="11" spans="1:14" s="198" customFormat="1" ht="17.649999999999999" customHeight="1">
      <c r="A11" s="14"/>
      <c r="B11" s="14" t="s">
        <v>320</v>
      </c>
      <c r="C11" s="1">
        <v>74432</v>
      </c>
      <c r="D11" s="1">
        <v>76286</v>
      </c>
      <c r="E11" s="1">
        <v>69697</v>
      </c>
      <c r="F11" s="1">
        <v>77521</v>
      </c>
      <c r="G11" s="14"/>
      <c r="H11" s="1">
        <v>81156</v>
      </c>
      <c r="I11" s="1">
        <v>81654</v>
      </c>
      <c r="J11" s="1">
        <v>73172</v>
      </c>
      <c r="K11" s="1">
        <v>77382</v>
      </c>
    </row>
    <row r="12" spans="1:14" s="198" customFormat="1" ht="17.649999999999999" customHeight="1">
      <c r="A12" s="14"/>
      <c r="B12" s="14" t="s">
        <v>305</v>
      </c>
      <c r="C12" s="20">
        <v>31648</v>
      </c>
      <c r="D12" s="20">
        <v>32352</v>
      </c>
      <c r="E12" s="20">
        <v>30643</v>
      </c>
      <c r="F12" s="20">
        <v>33051</v>
      </c>
      <c r="G12" s="14"/>
      <c r="H12" s="20">
        <v>34589</v>
      </c>
      <c r="I12" s="20">
        <v>35408</v>
      </c>
      <c r="J12" s="20">
        <v>32740</v>
      </c>
      <c r="K12" s="20">
        <v>34347</v>
      </c>
    </row>
    <row r="13" spans="1:14" s="198" customFormat="1" ht="17.649999999999999" customHeight="1">
      <c r="A13" s="14"/>
      <c r="B13" s="14" t="s">
        <v>321</v>
      </c>
      <c r="C13" s="1">
        <v>106080</v>
      </c>
      <c r="D13" s="1">
        <v>108638</v>
      </c>
      <c r="E13" s="1">
        <v>100340</v>
      </c>
      <c r="F13" s="1">
        <v>110572</v>
      </c>
      <c r="G13" s="14"/>
      <c r="H13" s="1">
        <v>115745</v>
      </c>
      <c r="I13" s="1">
        <v>117062</v>
      </c>
      <c r="J13" s="1">
        <v>105912</v>
      </c>
      <c r="K13" s="1">
        <v>111729</v>
      </c>
    </row>
    <row r="14" spans="1:14" s="198" customFormat="1" ht="5.25" customHeight="1">
      <c r="A14" s="14"/>
      <c r="B14" s="14"/>
      <c r="C14" s="1"/>
      <c r="D14" s="1"/>
      <c r="E14" s="1"/>
      <c r="F14" s="1"/>
      <c r="G14" s="14"/>
      <c r="H14" s="1"/>
      <c r="I14" s="1"/>
      <c r="J14" s="1"/>
      <c r="K14" s="1"/>
    </row>
    <row r="15" spans="1:14" ht="17.649999999999999" customHeight="1">
      <c r="A15" s="11" t="s">
        <v>322</v>
      </c>
      <c r="B15" s="14"/>
      <c r="C15" s="1"/>
      <c r="D15" s="1"/>
      <c r="E15" s="1"/>
      <c r="F15" s="1"/>
      <c r="G15" s="1"/>
      <c r="H15" s="1"/>
      <c r="I15" s="1"/>
      <c r="J15" s="1"/>
      <c r="K15" s="1"/>
      <c r="N15" s="362"/>
    </row>
    <row r="16" spans="1:14" ht="17.649999999999999" customHeight="1">
      <c r="A16" s="11"/>
      <c r="B16" s="14" t="s">
        <v>320</v>
      </c>
      <c r="C16" s="1">
        <v>1184</v>
      </c>
      <c r="D16" s="1">
        <v>1201</v>
      </c>
      <c r="E16" s="1">
        <v>1232</v>
      </c>
      <c r="F16" s="1">
        <v>1237</v>
      </c>
      <c r="G16" s="1"/>
      <c r="H16" s="1">
        <v>1218</v>
      </c>
      <c r="I16" s="1">
        <v>1203</v>
      </c>
      <c r="J16" s="1">
        <v>1210</v>
      </c>
      <c r="K16" s="1">
        <v>1198</v>
      </c>
      <c r="N16" s="362"/>
    </row>
    <row r="17" spans="1:14" ht="17.649999999999999" customHeight="1">
      <c r="A17" s="11"/>
      <c r="B17" s="14" t="s">
        <v>305</v>
      </c>
      <c r="C17" s="20">
        <v>1147</v>
      </c>
      <c r="D17" s="20">
        <v>1153</v>
      </c>
      <c r="E17" s="20">
        <v>1133</v>
      </c>
      <c r="F17" s="20">
        <v>1107</v>
      </c>
      <c r="G17" s="1"/>
      <c r="H17" s="20">
        <v>1009</v>
      </c>
      <c r="I17" s="20">
        <v>1043</v>
      </c>
      <c r="J17" s="20">
        <v>1106</v>
      </c>
      <c r="K17" s="20">
        <v>1104</v>
      </c>
      <c r="N17" s="362"/>
    </row>
    <row r="18" spans="1:14" ht="17.649999999999999" customHeight="1">
      <c r="A18" s="11"/>
      <c r="B18" s="14" t="s">
        <v>323</v>
      </c>
      <c r="C18" s="1">
        <v>1173</v>
      </c>
      <c r="D18" s="1">
        <v>1187</v>
      </c>
      <c r="E18" s="1">
        <v>1202</v>
      </c>
      <c r="F18" s="1">
        <v>1198</v>
      </c>
      <c r="G18" s="1"/>
      <c r="H18" s="1">
        <v>1156</v>
      </c>
      <c r="I18" s="1">
        <v>1155</v>
      </c>
      <c r="J18" s="1">
        <v>1178</v>
      </c>
      <c r="K18" s="1">
        <v>1169</v>
      </c>
      <c r="N18" s="362"/>
    </row>
    <row r="19" spans="1:14" s="198" customFormat="1" ht="6" customHeight="1">
      <c r="A19" s="14"/>
      <c r="B19" s="14"/>
      <c r="C19" s="1"/>
      <c r="D19" s="1"/>
      <c r="E19" s="1"/>
      <c r="F19" s="1"/>
      <c r="G19" s="14"/>
      <c r="H19" s="1"/>
      <c r="I19" s="1"/>
      <c r="J19" s="1"/>
      <c r="K19" s="1"/>
    </row>
    <row r="20" spans="1:14" ht="17.649999999999999" customHeight="1">
      <c r="A20" s="11" t="s">
        <v>324</v>
      </c>
      <c r="B20" s="14"/>
      <c r="C20" s="28"/>
      <c r="D20" s="28"/>
      <c r="E20" s="28"/>
      <c r="F20" s="28"/>
      <c r="G20" s="54"/>
      <c r="H20" s="28"/>
      <c r="I20" s="28"/>
      <c r="J20" s="28"/>
      <c r="K20" s="28"/>
    </row>
    <row r="21" spans="1:14" ht="17.649999999999999" customHeight="1">
      <c r="A21" s="11"/>
      <c r="B21" s="14" t="s">
        <v>320</v>
      </c>
      <c r="C21" s="28">
        <v>226.16</v>
      </c>
      <c r="D21" s="28">
        <v>232.25</v>
      </c>
      <c r="E21" s="28">
        <v>242.49</v>
      </c>
      <c r="F21" s="28">
        <v>246.33</v>
      </c>
      <c r="G21" s="54"/>
      <c r="H21" s="28">
        <v>246.77</v>
      </c>
      <c r="I21" s="28">
        <v>249.76</v>
      </c>
      <c r="J21" s="28">
        <v>253.35</v>
      </c>
      <c r="K21" s="28">
        <v>254.39</v>
      </c>
    </row>
    <row r="22" spans="1:14" ht="17.649999999999999" customHeight="1">
      <c r="A22" s="11"/>
      <c r="B22" s="14" t="s">
        <v>305</v>
      </c>
      <c r="C22" s="88">
        <v>277.04000000000002</v>
      </c>
      <c r="D22" s="88">
        <v>286.35000000000002</v>
      </c>
      <c r="E22" s="88">
        <v>295.31</v>
      </c>
      <c r="F22" s="88">
        <v>289.24</v>
      </c>
      <c r="G22" s="54"/>
      <c r="H22" s="88">
        <v>292.33</v>
      </c>
      <c r="I22" s="88">
        <v>297.73</v>
      </c>
      <c r="J22" s="88">
        <v>308.44</v>
      </c>
      <c r="K22" s="88">
        <v>302.45999999999998</v>
      </c>
    </row>
    <row r="23" spans="1:14" ht="17.649999999999999" customHeight="1">
      <c r="A23" s="11"/>
      <c r="B23" s="14" t="s">
        <v>325</v>
      </c>
      <c r="C23" s="28">
        <v>241.34</v>
      </c>
      <c r="D23" s="28">
        <v>248.36</v>
      </c>
      <c r="E23" s="28">
        <v>259.2</v>
      </c>
      <c r="F23" s="28">
        <v>259.16000000000003</v>
      </c>
      <c r="G23" s="54"/>
      <c r="H23" s="28">
        <v>260.39</v>
      </c>
      <c r="I23" s="28">
        <v>264.27</v>
      </c>
      <c r="J23" s="28">
        <v>270.82</v>
      </c>
      <c r="K23" s="28">
        <v>269.17</v>
      </c>
    </row>
    <row r="24" spans="1:14" s="198" customFormat="1" ht="4.5" customHeight="1">
      <c r="A24" s="14"/>
      <c r="B24" s="14"/>
      <c r="C24" s="1"/>
      <c r="D24" s="1"/>
      <c r="E24" s="1"/>
      <c r="F24" s="1"/>
      <c r="G24" s="14"/>
      <c r="H24" s="1"/>
      <c r="I24" s="1"/>
      <c r="J24" s="1"/>
      <c r="K24" s="1"/>
    </row>
    <row r="25" spans="1:14" ht="17.649999999999999" customHeight="1">
      <c r="A25" s="11" t="s">
        <v>326</v>
      </c>
      <c r="B25" s="14"/>
      <c r="C25" s="28"/>
      <c r="D25" s="28"/>
      <c r="E25" s="28"/>
      <c r="F25" s="28"/>
      <c r="G25" s="54"/>
      <c r="H25" s="28"/>
      <c r="I25" s="28"/>
      <c r="J25" s="28"/>
      <c r="K25" s="28"/>
    </row>
    <row r="26" spans="1:14" ht="17.649999999999999" customHeight="1">
      <c r="A26" s="11"/>
      <c r="B26" s="14" t="s">
        <v>320</v>
      </c>
      <c r="C26" s="28">
        <v>19.11</v>
      </c>
      <c r="D26" s="28">
        <v>19.34</v>
      </c>
      <c r="E26" s="28">
        <v>19.670000000000002</v>
      </c>
      <c r="F26" s="28">
        <v>19.920000000000002</v>
      </c>
      <c r="G26" s="54"/>
      <c r="H26" s="28">
        <v>20.260000000000002</v>
      </c>
      <c r="I26" s="28">
        <v>20.76</v>
      </c>
      <c r="J26" s="28">
        <v>20.94</v>
      </c>
      <c r="K26" s="28">
        <v>21.23</v>
      </c>
    </row>
    <row r="27" spans="1:14" ht="17.649999999999999" customHeight="1">
      <c r="A27" s="11"/>
      <c r="B27" s="14" t="s">
        <v>305</v>
      </c>
      <c r="C27" s="88">
        <v>24.15</v>
      </c>
      <c r="D27" s="88">
        <v>24.84</v>
      </c>
      <c r="E27" s="88">
        <v>26.07</v>
      </c>
      <c r="F27" s="88">
        <v>26.13</v>
      </c>
      <c r="G27" s="54"/>
      <c r="H27" s="88">
        <v>28.97</v>
      </c>
      <c r="I27" s="88">
        <v>28.55</v>
      </c>
      <c r="J27" s="88">
        <v>27.89</v>
      </c>
      <c r="K27" s="88">
        <v>27.41</v>
      </c>
    </row>
    <row r="28" spans="1:14" ht="17.649999999999999" customHeight="1">
      <c r="A28" s="11"/>
      <c r="B28" s="14" t="s">
        <v>327</v>
      </c>
      <c r="C28" s="28">
        <v>20.58</v>
      </c>
      <c r="D28" s="28">
        <v>20.93</v>
      </c>
      <c r="E28" s="28">
        <v>21.56</v>
      </c>
      <c r="F28" s="28">
        <v>21.63</v>
      </c>
      <c r="G28" s="54"/>
      <c r="H28" s="28">
        <v>22.53</v>
      </c>
      <c r="I28" s="28">
        <v>22.89</v>
      </c>
      <c r="J28" s="28">
        <v>22.99</v>
      </c>
      <c r="K28" s="28">
        <v>23.02</v>
      </c>
    </row>
    <row r="29" spans="1:14" s="198" customFormat="1" ht="6" customHeight="1">
      <c r="A29" s="14"/>
      <c r="B29" s="14"/>
      <c r="C29" s="1"/>
      <c r="D29" s="1"/>
      <c r="E29" s="1"/>
      <c r="F29" s="1"/>
      <c r="G29" s="14"/>
      <c r="H29" s="1"/>
      <c r="I29" s="1"/>
      <c r="J29" s="1"/>
      <c r="K29" s="1"/>
    </row>
    <row r="30" spans="1:14" s="198" customFormat="1" ht="17.649999999999999" customHeight="1">
      <c r="A30" s="11" t="s">
        <v>328</v>
      </c>
      <c r="B30" s="14"/>
      <c r="C30" s="2"/>
      <c r="D30" s="2"/>
      <c r="E30" s="2"/>
      <c r="F30" s="2"/>
      <c r="G30" s="17"/>
      <c r="H30" s="2"/>
      <c r="I30" s="2"/>
      <c r="J30" s="2"/>
      <c r="K30" s="2"/>
    </row>
    <row r="31" spans="1:14" s="198" customFormat="1" ht="17.649999999999999" customHeight="1">
      <c r="A31" s="11"/>
      <c r="B31" s="14" t="s">
        <v>320</v>
      </c>
      <c r="C31" s="24">
        <v>2.7E-2</v>
      </c>
      <c r="D31" s="24">
        <v>4.9000000000000002E-2</v>
      </c>
      <c r="E31" s="24">
        <v>6.3E-2</v>
      </c>
      <c r="F31" s="24">
        <v>8.1000000000000003E-2</v>
      </c>
      <c r="G31" s="17"/>
      <c r="H31" s="2">
        <v>0.09</v>
      </c>
      <c r="I31" s="2">
        <v>7.0000000000000007E-2</v>
      </c>
      <c r="J31" s="2">
        <v>0.05</v>
      </c>
      <c r="K31" s="2">
        <v>-2E-3</v>
      </c>
    </row>
    <row r="32" spans="1:14" s="198" customFormat="1" ht="17.649999999999999" customHeight="1">
      <c r="A32" s="11"/>
      <c r="B32" s="14" t="s">
        <v>305</v>
      </c>
      <c r="C32" s="24">
        <v>-0.02</v>
      </c>
      <c r="D32" s="24">
        <v>2.9000000000000001E-2</v>
      </c>
      <c r="E32" s="24">
        <v>5.5E-2</v>
      </c>
      <c r="F32" s="24">
        <v>6.7000000000000004E-2</v>
      </c>
      <c r="G32" s="17"/>
      <c r="H32" s="2">
        <v>9.2999999999999999E-2</v>
      </c>
      <c r="I32" s="2">
        <v>9.4E-2</v>
      </c>
      <c r="J32" s="2">
        <v>6.8000000000000005E-2</v>
      </c>
      <c r="K32" s="2">
        <v>3.9E-2</v>
      </c>
    </row>
    <row r="33" spans="1:11" s="198" customFormat="1" ht="17.649999999999999" customHeight="1">
      <c r="A33" s="11"/>
      <c r="B33" s="14" t="s">
        <v>321</v>
      </c>
      <c r="C33" s="24">
        <v>1.2E-2</v>
      </c>
      <c r="D33" s="24">
        <v>4.2999999999999997E-2</v>
      </c>
      <c r="E33" s="24">
        <v>6.0999999999999999E-2</v>
      </c>
      <c r="F33" s="24">
        <v>7.6999999999999999E-2</v>
      </c>
      <c r="G33" s="17"/>
      <c r="H33" s="2">
        <v>9.0999999999999998E-2</v>
      </c>
      <c r="I33" s="2">
        <v>7.8E-2</v>
      </c>
      <c r="J33" s="2">
        <v>5.6000000000000001E-2</v>
      </c>
      <c r="K33" s="2">
        <v>0.01</v>
      </c>
    </row>
    <row r="34" spans="1:11" s="198" customFormat="1" ht="6" customHeight="1">
      <c r="A34" s="14"/>
      <c r="B34" s="14"/>
      <c r="C34" s="1"/>
      <c r="D34" s="1"/>
      <c r="E34" s="1"/>
      <c r="F34" s="1"/>
      <c r="G34" s="1"/>
      <c r="H34" s="1"/>
      <c r="I34" s="1"/>
      <c r="J34" s="1"/>
      <c r="K34" s="1"/>
    </row>
    <row r="35" spans="1:11" s="198" customFormat="1" ht="17.649999999999999" customHeight="1">
      <c r="A35" s="11" t="s">
        <v>333</v>
      </c>
      <c r="B35" s="14"/>
      <c r="C35" s="17"/>
      <c r="D35" s="17"/>
      <c r="E35" s="2"/>
      <c r="F35" s="2"/>
      <c r="G35" s="2"/>
      <c r="H35" s="2"/>
      <c r="I35" s="2"/>
      <c r="J35" s="2"/>
      <c r="K35" s="2"/>
    </row>
    <row r="36" spans="1:11" s="198" customFormat="1" ht="17.649999999999999" customHeight="1">
      <c r="A36" s="11"/>
      <c r="B36" s="14" t="s">
        <v>320</v>
      </c>
      <c r="C36" s="24">
        <v>0.04</v>
      </c>
      <c r="D36" s="24">
        <v>5.3999999999999999E-2</v>
      </c>
      <c r="E36" s="24">
        <v>0.08</v>
      </c>
      <c r="F36" s="24">
        <v>9.7000000000000003E-2</v>
      </c>
      <c r="G36" s="2"/>
      <c r="H36" s="2">
        <v>9.0999999999999998E-2</v>
      </c>
      <c r="I36" s="2">
        <v>7.4999999999999997E-2</v>
      </c>
      <c r="J36" s="2">
        <v>4.4999999999999998E-2</v>
      </c>
      <c r="K36" s="2">
        <v>3.3000000000000002E-2</v>
      </c>
    </row>
    <row r="37" spans="1:11" s="198" customFormat="1" ht="17.649999999999999" customHeight="1">
      <c r="A37" s="11"/>
      <c r="B37" s="14" t="s">
        <v>305</v>
      </c>
      <c r="C37" s="24">
        <v>8.4000000000000005E-2</v>
      </c>
      <c r="D37" s="24">
        <v>9.6000000000000002E-2</v>
      </c>
      <c r="E37" s="24">
        <v>8.3000000000000004E-2</v>
      </c>
      <c r="F37" s="24">
        <v>5.2999999999999999E-2</v>
      </c>
      <c r="G37" s="2"/>
      <c r="H37" s="2">
        <v>5.5E-2</v>
      </c>
      <c r="I37" s="2">
        <v>0.04</v>
      </c>
      <c r="J37" s="2">
        <v>4.3999999999999997E-2</v>
      </c>
      <c r="K37" s="2">
        <v>4.5999999999999999E-2</v>
      </c>
    </row>
    <row r="38" spans="1:11" s="198" customFormat="1" ht="17.649999999999999" customHeight="1">
      <c r="A38" s="11"/>
      <c r="B38" s="14" t="s">
        <v>330</v>
      </c>
      <c r="C38" s="24">
        <v>5.2999999999999999E-2</v>
      </c>
      <c r="D38" s="24">
        <v>6.7000000000000004E-2</v>
      </c>
      <c r="E38" s="24">
        <v>8.1000000000000003E-2</v>
      </c>
      <c r="F38" s="24">
        <v>8.1000000000000003E-2</v>
      </c>
      <c r="G38" s="2"/>
      <c r="H38" s="2">
        <v>7.9000000000000001E-2</v>
      </c>
      <c r="I38" s="2">
        <v>6.4000000000000001E-2</v>
      </c>
      <c r="J38" s="2">
        <v>4.4999999999999998E-2</v>
      </c>
      <c r="K38" s="2">
        <v>3.9E-2</v>
      </c>
    </row>
    <row r="39" spans="1:11" s="198" customFormat="1" ht="6" customHeight="1">
      <c r="A39" s="14"/>
      <c r="B39" s="14"/>
      <c r="C39" s="1"/>
      <c r="D39" s="1"/>
      <c r="E39" s="1"/>
      <c r="F39" s="1"/>
      <c r="G39" s="22"/>
      <c r="H39" s="1"/>
      <c r="I39" s="1"/>
      <c r="J39" s="1"/>
      <c r="K39" s="1"/>
    </row>
    <row r="40" spans="1:11">
      <c r="A40" s="14" t="s">
        <v>218</v>
      </c>
      <c r="B40" s="14"/>
      <c r="C40" s="1">
        <v>65</v>
      </c>
      <c r="D40" s="1">
        <v>62</v>
      </c>
      <c r="E40" s="1">
        <v>62</v>
      </c>
      <c r="F40" s="1">
        <v>65</v>
      </c>
      <c r="G40" s="14"/>
      <c r="H40" s="1">
        <v>65</v>
      </c>
      <c r="I40" s="1">
        <v>62</v>
      </c>
      <c r="J40" s="1">
        <v>61</v>
      </c>
      <c r="K40" s="1">
        <v>65</v>
      </c>
    </row>
    <row r="41" spans="1:11" ht="6" customHeight="1">
      <c r="A41" s="14"/>
      <c r="B41" s="14"/>
      <c r="C41" s="1"/>
      <c r="D41" s="1"/>
      <c r="E41" s="1"/>
      <c r="F41" s="1"/>
      <c r="G41" s="14"/>
      <c r="H41" s="1"/>
      <c r="I41" s="1"/>
      <c r="J41" s="1"/>
      <c r="K41" s="1"/>
    </row>
    <row r="42" spans="1:11" ht="15" customHeight="1">
      <c r="A42" s="14" t="s">
        <v>245</v>
      </c>
      <c r="B42" s="14"/>
      <c r="C42" s="1"/>
      <c r="D42" s="1"/>
      <c r="E42" s="1"/>
      <c r="F42" s="1"/>
      <c r="G42" s="14"/>
      <c r="H42" s="1"/>
      <c r="I42" s="1"/>
      <c r="J42" s="1"/>
      <c r="K42" s="1"/>
    </row>
    <row r="43" spans="1:11" ht="15" customHeight="1">
      <c r="A43" s="14"/>
      <c r="B43" s="14" t="s">
        <v>296</v>
      </c>
      <c r="C43" s="2">
        <v>0.20899999999999999</v>
      </c>
      <c r="D43" s="2">
        <v>0.224</v>
      </c>
      <c r="E43" s="2">
        <v>0.23100000000000001</v>
      </c>
      <c r="F43" s="24">
        <v>0.23499999999999999</v>
      </c>
      <c r="G43" s="14"/>
      <c r="H43" s="2">
        <v>0.246</v>
      </c>
      <c r="I43" s="2">
        <v>0.249</v>
      </c>
      <c r="J43" s="2">
        <v>0.23400000000000001</v>
      </c>
      <c r="K43" s="24">
        <v>0.24</v>
      </c>
    </row>
    <row r="44" spans="1:11" ht="15" customHeight="1">
      <c r="A44" s="14"/>
      <c r="B44" s="14" t="s">
        <v>297</v>
      </c>
      <c r="C44" s="2">
        <v>0.216</v>
      </c>
      <c r="D44" s="2">
        <v>0.23200000000000001</v>
      </c>
      <c r="E44" s="2">
        <v>0.24</v>
      </c>
      <c r="F44" s="24">
        <v>0.25</v>
      </c>
      <c r="G44" s="14"/>
      <c r="H44" s="2">
        <v>0.25</v>
      </c>
      <c r="I44" s="2">
        <v>0.25600000000000001</v>
      </c>
      <c r="J44" s="2">
        <v>0.246</v>
      </c>
      <c r="K44" s="24">
        <v>0.245</v>
      </c>
    </row>
    <row r="45" spans="1:11" ht="15" customHeight="1">
      <c r="A45" s="14"/>
      <c r="B45" s="14" t="s">
        <v>226</v>
      </c>
      <c r="C45" s="2">
        <v>0.21299999999999999</v>
      </c>
      <c r="D45" s="2">
        <v>0.22700000000000001</v>
      </c>
      <c r="E45" s="2">
        <v>0.23599999999999999</v>
      </c>
      <c r="F45" s="24">
        <v>0.24099999999999999</v>
      </c>
      <c r="G45" s="14"/>
      <c r="H45" s="2">
        <v>0.248</v>
      </c>
      <c r="I45" s="2">
        <v>0.252</v>
      </c>
      <c r="J45" s="2">
        <v>0.23799999999999999</v>
      </c>
      <c r="K45" s="24">
        <v>0.24199999999999999</v>
      </c>
    </row>
    <row r="46" spans="1:11" ht="15.75" customHeight="1">
      <c r="A46" s="14"/>
      <c r="B46" s="14"/>
      <c r="C46" s="1"/>
      <c r="D46" s="1"/>
      <c r="E46" s="1"/>
      <c r="F46" s="1"/>
      <c r="G46" s="14"/>
      <c r="H46" s="1"/>
      <c r="I46" s="1"/>
      <c r="J46" s="1"/>
      <c r="K46" s="1"/>
    </row>
    <row r="47" spans="1:11" ht="17.25" customHeight="1">
      <c r="A47" s="14"/>
      <c r="B47" s="14"/>
      <c r="C47" s="1"/>
      <c r="D47" s="1"/>
      <c r="E47" s="1"/>
      <c r="F47" s="1"/>
      <c r="G47" s="14"/>
      <c r="H47" s="1"/>
      <c r="I47" s="1"/>
      <c r="J47" s="1"/>
      <c r="K47" s="1"/>
    </row>
    <row r="48" spans="1:11" ht="15.75" customHeight="1" thickBot="1">
      <c r="A48" s="336"/>
      <c r="B48" s="113"/>
      <c r="C48" s="31" t="s">
        <v>7</v>
      </c>
      <c r="D48" s="31"/>
      <c r="E48" s="31"/>
      <c r="F48" s="31"/>
      <c r="G48" s="92"/>
      <c r="H48" s="31" t="s">
        <v>8</v>
      </c>
      <c r="I48" s="31"/>
      <c r="J48" s="31"/>
      <c r="K48" s="31"/>
    </row>
    <row r="49" spans="1:11" ht="15.75" customHeight="1">
      <c r="A49" s="33"/>
      <c r="B49" s="14"/>
      <c r="C49" s="26" t="s">
        <v>145</v>
      </c>
      <c r="D49" s="26" t="s">
        <v>146</v>
      </c>
      <c r="E49" s="26" t="s">
        <v>147</v>
      </c>
      <c r="F49" s="75" t="s">
        <v>148</v>
      </c>
      <c r="G49" s="51"/>
      <c r="H49" s="26" t="s">
        <v>145</v>
      </c>
      <c r="I49" s="26" t="s">
        <v>146</v>
      </c>
      <c r="J49" s="26" t="s">
        <v>147</v>
      </c>
      <c r="K49" s="75" t="s">
        <v>148</v>
      </c>
    </row>
    <row r="50" spans="1:11" ht="15.75" customHeight="1">
      <c r="A50" s="35"/>
      <c r="B50" s="33"/>
      <c r="C50" s="13" t="s">
        <v>149</v>
      </c>
      <c r="D50" s="13" t="s">
        <v>149</v>
      </c>
      <c r="E50" s="13" t="s">
        <v>149</v>
      </c>
      <c r="F50" s="13" t="s">
        <v>149</v>
      </c>
      <c r="G50" s="51"/>
      <c r="H50" s="13" t="s">
        <v>149</v>
      </c>
      <c r="I50" s="13" t="s">
        <v>149</v>
      </c>
      <c r="J50" s="13" t="s">
        <v>149</v>
      </c>
      <c r="K50" s="13" t="s">
        <v>149</v>
      </c>
    </row>
    <row r="51" spans="1:11" ht="15.75" customHeight="1">
      <c r="A51" s="35"/>
      <c r="B51" s="33"/>
      <c r="C51" s="13"/>
      <c r="D51" s="13"/>
      <c r="E51" s="13"/>
      <c r="F51" s="13"/>
      <c r="G51" s="51"/>
      <c r="H51" s="13"/>
      <c r="I51" s="13"/>
      <c r="J51" s="13"/>
      <c r="K51" s="13"/>
    </row>
    <row r="52" spans="1:11" ht="17.649999999999999" customHeight="1">
      <c r="A52" s="11" t="s">
        <v>319</v>
      </c>
      <c r="B52" s="14"/>
      <c r="C52" s="1"/>
      <c r="D52" s="1"/>
      <c r="E52" s="1"/>
      <c r="F52" s="1"/>
      <c r="G52" s="12"/>
      <c r="H52" s="1"/>
      <c r="I52" s="1"/>
      <c r="J52" s="1"/>
      <c r="K52" s="1"/>
    </row>
    <row r="53" spans="1:11" ht="17.649999999999999" customHeight="1">
      <c r="A53" s="11"/>
      <c r="B53" s="14" t="s">
        <v>320</v>
      </c>
      <c r="C53" s="1">
        <v>78490</v>
      </c>
      <c r="D53" s="1">
        <v>77444</v>
      </c>
      <c r="E53" s="1">
        <v>70515</v>
      </c>
      <c r="F53" s="1">
        <v>63746</v>
      </c>
      <c r="G53" s="12"/>
      <c r="H53" s="1">
        <v>71313</v>
      </c>
      <c r="I53" s="1">
        <v>78084</v>
      </c>
      <c r="J53" s="1">
        <v>72664</v>
      </c>
      <c r="K53" s="1">
        <v>82703</v>
      </c>
    </row>
    <row r="54" spans="1:11" ht="17.649999999999999" customHeight="1">
      <c r="A54" s="11"/>
      <c r="B54" s="14" t="s">
        <v>305</v>
      </c>
      <c r="C54" s="20">
        <v>32853</v>
      </c>
      <c r="D54" s="20">
        <v>32571</v>
      </c>
      <c r="E54" s="20">
        <v>29783</v>
      </c>
      <c r="F54" s="20">
        <v>26571</v>
      </c>
      <c r="G54" s="12"/>
      <c r="H54" s="20">
        <v>30124</v>
      </c>
      <c r="I54" s="20">
        <v>32895</v>
      </c>
      <c r="J54" s="20">
        <v>31078</v>
      </c>
      <c r="K54" s="20">
        <v>34609</v>
      </c>
    </row>
    <row r="55" spans="1:11" ht="17.649999999999999" customHeight="1">
      <c r="A55" s="11"/>
      <c r="B55" s="14" t="s">
        <v>321</v>
      </c>
      <c r="C55" s="1">
        <v>111343</v>
      </c>
      <c r="D55" s="1">
        <v>110015</v>
      </c>
      <c r="E55" s="1">
        <v>100298</v>
      </c>
      <c r="F55" s="1">
        <v>90317</v>
      </c>
      <c r="G55" s="12"/>
      <c r="H55" s="1">
        <v>101437</v>
      </c>
      <c r="I55" s="1">
        <v>110979</v>
      </c>
      <c r="J55" s="1">
        <v>103742</v>
      </c>
      <c r="K55" s="1">
        <v>117312</v>
      </c>
    </row>
    <row r="56" spans="1:11" ht="5.25" customHeight="1">
      <c r="A56" s="14"/>
      <c r="B56" s="14"/>
      <c r="C56" s="1"/>
      <c r="D56" s="1"/>
      <c r="E56" s="1"/>
      <c r="F56" s="1"/>
      <c r="G56" s="198"/>
      <c r="H56" s="1"/>
      <c r="I56" s="1"/>
      <c r="J56" s="1"/>
      <c r="K56" s="1"/>
    </row>
    <row r="57" spans="1:11" ht="17.649999999999999" customHeight="1">
      <c r="A57" s="11" t="s">
        <v>322</v>
      </c>
      <c r="B57" s="14"/>
      <c r="C57" s="1"/>
      <c r="D57" s="1"/>
      <c r="E57" s="1"/>
      <c r="F57" s="1"/>
      <c r="G57" s="12"/>
      <c r="H57" s="1"/>
      <c r="I57" s="1"/>
      <c r="J57" s="1"/>
      <c r="K57" s="1"/>
    </row>
    <row r="58" spans="1:11" ht="17.649999999999999" customHeight="1">
      <c r="A58" s="11"/>
      <c r="B58" s="14" t="s">
        <v>320</v>
      </c>
      <c r="C58" s="1">
        <v>1156</v>
      </c>
      <c r="D58" s="1">
        <v>1139</v>
      </c>
      <c r="E58" s="1">
        <v>1137</v>
      </c>
      <c r="F58" s="1">
        <v>1151</v>
      </c>
      <c r="G58" s="12"/>
      <c r="H58" s="1">
        <v>1096</v>
      </c>
      <c r="I58" s="1">
        <v>1106</v>
      </c>
      <c r="J58" s="1">
        <v>1110</v>
      </c>
      <c r="K58" s="1">
        <v>1105</v>
      </c>
    </row>
    <row r="59" spans="1:11" ht="17.649999999999999" customHeight="1">
      <c r="A59" s="11"/>
      <c r="B59" s="14" t="s">
        <v>305</v>
      </c>
      <c r="C59" s="20">
        <v>960</v>
      </c>
      <c r="D59" s="20">
        <v>983</v>
      </c>
      <c r="E59" s="20">
        <v>1000</v>
      </c>
      <c r="F59" s="20">
        <v>1006</v>
      </c>
      <c r="G59" s="12"/>
      <c r="H59" s="20">
        <v>998</v>
      </c>
      <c r="I59" s="20">
        <v>1015</v>
      </c>
      <c r="J59" s="20">
        <v>950</v>
      </c>
      <c r="K59" s="20">
        <v>982</v>
      </c>
    </row>
    <row r="60" spans="1:11" s="198" customFormat="1" ht="17.649999999999999" customHeight="1">
      <c r="A60" s="11"/>
      <c r="B60" s="14" t="s">
        <v>323</v>
      </c>
      <c r="C60" s="1">
        <v>1098</v>
      </c>
      <c r="D60" s="1">
        <v>1092</v>
      </c>
      <c r="E60" s="1">
        <v>1096</v>
      </c>
      <c r="F60" s="1">
        <v>1108</v>
      </c>
      <c r="G60" s="12"/>
      <c r="H60" s="1">
        <v>1067</v>
      </c>
      <c r="I60" s="1">
        <v>1079</v>
      </c>
      <c r="J60" s="1">
        <v>1062</v>
      </c>
      <c r="K60" s="1">
        <v>1069</v>
      </c>
    </row>
    <row r="61" spans="1:11" ht="5.25" customHeight="1">
      <c r="A61" s="14"/>
      <c r="B61" s="14"/>
      <c r="C61" s="1"/>
      <c r="D61" s="1"/>
      <c r="E61" s="1"/>
      <c r="F61" s="1"/>
      <c r="G61" s="198"/>
      <c r="H61" s="1"/>
      <c r="I61" s="1"/>
      <c r="J61" s="1"/>
      <c r="K61" s="1"/>
    </row>
    <row r="62" spans="1:11" ht="17.649999999999999" customHeight="1">
      <c r="A62" s="11" t="s">
        <v>324</v>
      </c>
      <c r="B62" s="14"/>
      <c r="C62" s="28"/>
      <c r="D62" s="28"/>
      <c r="E62" s="28"/>
      <c r="F62" s="28"/>
      <c r="G62" s="12"/>
      <c r="H62" s="28"/>
      <c r="I62" s="28"/>
      <c r="J62" s="28"/>
      <c r="K62" s="28"/>
    </row>
    <row r="63" spans="1:11" ht="17.649999999999999" customHeight="1">
      <c r="A63" s="11"/>
      <c r="B63" s="14" t="s">
        <v>320</v>
      </c>
      <c r="C63" s="28">
        <v>255.45</v>
      </c>
      <c r="D63" s="28">
        <v>258.89999999999998</v>
      </c>
      <c r="E63" s="28">
        <v>265.17</v>
      </c>
      <c r="F63" s="28">
        <v>263.12</v>
      </c>
      <c r="G63" s="12"/>
      <c r="H63" s="28">
        <v>259.89999999999998</v>
      </c>
      <c r="I63" s="28">
        <v>264.05</v>
      </c>
      <c r="J63" s="28">
        <v>275.44</v>
      </c>
      <c r="K63" s="28">
        <v>279.51</v>
      </c>
    </row>
    <row r="64" spans="1:11" ht="17.649999999999999" customHeight="1">
      <c r="A64" s="11"/>
      <c r="B64" s="14" t="s">
        <v>305</v>
      </c>
      <c r="C64" s="88">
        <v>295.75</v>
      </c>
      <c r="D64" s="88">
        <v>295.29000000000002</v>
      </c>
      <c r="E64" s="88">
        <v>308.64999999999998</v>
      </c>
      <c r="F64" s="88">
        <v>308.42</v>
      </c>
      <c r="G64" s="12"/>
      <c r="H64" s="88">
        <v>302.74</v>
      </c>
      <c r="I64" s="88">
        <v>313.35000000000002</v>
      </c>
      <c r="J64" s="88">
        <v>315.11</v>
      </c>
      <c r="K64" s="88">
        <v>322.26</v>
      </c>
    </row>
    <row r="65" spans="1:11" ht="17.649999999999999" customHeight="1">
      <c r="A65" s="11"/>
      <c r="B65" s="14" t="s">
        <v>325</v>
      </c>
      <c r="C65" s="28">
        <v>267.33999999999997</v>
      </c>
      <c r="D65" s="28">
        <v>270.38</v>
      </c>
      <c r="E65" s="28">
        <v>279.39999999999998</v>
      </c>
      <c r="F65" s="28">
        <v>276.45</v>
      </c>
      <c r="G65" s="12"/>
      <c r="H65" s="28">
        <v>272.62</v>
      </c>
      <c r="I65" s="28">
        <v>278.66000000000003</v>
      </c>
      <c r="J65" s="28">
        <v>287.32</v>
      </c>
      <c r="K65" s="28">
        <v>292.12</v>
      </c>
    </row>
    <row r="66" spans="1:11" ht="5.25" customHeight="1">
      <c r="A66" s="14"/>
      <c r="B66" s="14"/>
      <c r="C66" s="1"/>
      <c r="D66" s="1"/>
      <c r="E66" s="1"/>
      <c r="F66" s="1"/>
      <c r="G66" s="198"/>
      <c r="H66" s="1"/>
      <c r="I66" s="1"/>
      <c r="J66" s="1"/>
      <c r="K66" s="1"/>
    </row>
    <row r="67" spans="1:11" ht="17.649999999999999" customHeight="1">
      <c r="A67" s="11" t="s">
        <v>326</v>
      </c>
      <c r="B67" s="14"/>
      <c r="C67" s="28"/>
      <c r="D67" s="28"/>
      <c r="E67" s="28"/>
      <c r="F67" s="28"/>
      <c r="G67" s="12"/>
      <c r="H67" s="28"/>
      <c r="I67" s="28"/>
      <c r="J67" s="28"/>
      <c r="K67" s="28"/>
    </row>
    <row r="68" spans="1:11" ht="17.649999999999999" customHeight="1">
      <c r="A68" s="11"/>
      <c r="B68" s="14" t="s">
        <v>320</v>
      </c>
      <c r="C68" s="28">
        <v>22.1</v>
      </c>
      <c r="D68" s="28">
        <v>22.74</v>
      </c>
      <c r="E68" s="28">
        <v>23.33</v>
      </c>
      <c r="F68" s="28">
        <v>22.86</v>
      </c>
      <c r="G68" s="12"/>
      <c r="H68" s="28">
        <v>23.71</v>
      </c>
      <c r="I68" s="28">
        <v>23.86</v>
      </c>
      <c r="J68" s="28">
        <v>24.82</v>
      </c>
      <c r="K68" s="28">
        <v>25.29</v>
      </c>
    </row>
    <row r="69" spans="1:11" ht="17.649999999999999" customHeight="1">
      <c r="A69" s="11"/>
      <c r="B69" s="14" t="s">
        <v>305</v>
      </c>
      <c r="C69" s="88">
        <v>30.81</v>
      </c>
      <c r="D69" s="88">
        <v>30.05</v>
      </c>
      <c r="E69" s="88">
        <v>30.85</v>
      </c>
      <c r="F69" s="88">
        <v>30.67</v>
      </c>
      <c r="G69" s="12"/>
      <c r="H69" s="88">
        <v>30.34</v>
      </c>
      <c r="I69" s="88">
        <v>30.88</v>
      </c>
      <c r="J69" s="88">
        <v>33.159999999999997</v>
      </c>
      <c r="K69" s="88">
        <v>32.83</v>
      </c>
    </row>
    <row r="70" spans="1:11" ht="17.649999999999999" customHeight="1">
      <c r="A70" s="11"/>
      <c r="B70" s="14" t="s">
        <v>327</v>
      </c>
      <c r="C70" s="28">
        <v>24.35</v>
      </c>
      <c r="D70" s="28">
        <v>24.75</v>
      </c>
      <c r="E70" s="28">
        <v>25.49</v>
      </c>
      <c r="F70" s="28">
        <v>24.95</v>
      </c>
      <c r="G70" s="12"/>
      <c r="H70" s="28">
        <v>25.55</v>
      </c>
      <c r="I70" s="28">
        <v>25.82</v>
      </c>
      <c r="J70" s="28">
        <v>27.06</v>
      </c>
      <c r="K70" s="28">
        <v>27.33</v>
      </c>
    </row>
    <row r="71" spans="1:11" ht="5.25" customHeight="1">
      <c r="A71" s="14"/>
      <c r="B71" s="14"/>
      <c r="C71" s="1"/>
      <c r="D71" s="1"/>
      <c r="E71" s="1"/>
      <c r="F71" s="1"/>
      <c r="G71" s="198"/>
      <c r="H71" s="1"/>
      <c r="I71" s="1"/>
      <c r="J71" s="1"/>
      <c r="K71" s="1"/>
    </row>
    <row r="72" spans="1:11" ht="17.649999999999999" customHeight="1">
      <c r="A72" s="11" t="s">
        <v>328</v>
      </c>
      <c r="B72" s="14"/>
      <c r="C72" s="2"/>
      <c r="D72" s="2"/>
      <c r="E72" s="2"/>
      <c r="F72" s="2"/>
      <c r="G72" s="198"/>
      <c r="H72" s="2"/>
      <c r="I72" s="2"/>
      <c r="J72" s="2"/>
      <c r="K72" s="2"/>
    </row>
    <row r="73" spans="1:11" ht="17.649999999999999" customHeight="1">
      <c r="A73" s="11"/>
      <c r="B73" s="14" t="s">
        <v>320</v>
      </c>
      <c r="C73" s="2">
        <v>-3.3000000000000002E-2</v>
      </c>
      <c r="D73" s="2">
        <v>-5.1999999999999998E-2</v>
      </c>
      <c r="E73" s="2">
        <v>-3.5999999999999997E-2</v>
      </c>
      <c r="F73" s="2">
        <v>-0.17599999999999999</v>
      </c>
      <c r="G73" s="198"/>
      <c r="H73" s="2">
        <v>-9.0999999999999998E-2</v>
      </c>
      <c r="I73" s="2">
        <v>8.0000000000000002E-3</v>
      </c>
      <c r="J73" s="2">
        <v>0.03</v>
      </c>
      <c r="K73" s="2">
        <v>0.29699999999999999</v>
      </c>
    </row>
    <row r="74" spans="1:11" ht="17.649999999999999" customHeight="1">
      <c r="A74" s="11"/>
      <c r="B74" s="14" t="s">
        <v>305</v>
      </c>
      <c r="C74" s="2">
        <v>-0.05</v>
      </c>
      <c r="D74" s="2">
        <v>-0.08</v>
      </c>
      <c r="E74" s="2">
        <v>-0.09</v>
      </c>
      <c r="F74" s="2">
        <v>-0.22600000000000001</v>
      </c>
      <c r="G74" s="198"/>
      <c r="H74" s="2">
        <v>-8.3000000000000004E-2</v>
      </c>
      <c r="I74" s="2">
        <v>0.01</v>
      </c>
      <c r="J74" s="2">
        <v>4.2999999999999997E-2</v>
      </c>
      <c r="K74" s="2">
        <v>0.30299999999999999</v>
      </c>
    </row>
    <row r="75" spans="1:11" ht="17.649999999999999" customHeight="1">
      <c r="A75" s="11"/>
      <c r="B75" s="14" t="s">
        <v>321</v>
      </c>
      <c r="C75" s="2">
        <v>-3.7999999999999999E-2</v>
      </c>
      <c r="D75" s="2">
        <v>-0.06</v>
      </c>
      <c r="E75" s="2">
        <v>-5.2999999999999999E-2</v>
      </c>
      <c r="F75" s="2">
        <v>-0.192</v>
      </c>
      <c r="G75" s="198"/>
      <c r="H75" s="2">
        <v>-8.8999999999999996E-2</v>
      </c>
      <c r="I75" s="2">
        <v>8.9999999999999993E-3</v>
      </c>
      <c r="J75" s="2">
        <v>3.4000000000000002E-2</v>
      </c>
      <c r="K75" s="2">
        <v>0.29899999999999999</v>
      </c>
    </row>
    <row r="76" spans="1:11" ht="5.25" customHeight="1">
      <c r="A76" s="14"/>
      <c r="B76" s="14"/>
      <c r="C76" s="1"/>
      <c r="D76" s="1"/>
      <c r="E76" s="1"/>
      <c r="F76" s="1"/>
      <c r="G76" s="198"/>
      <c r="H76" s="1"/>
      <c r="I76" s="1"/>
      <c r="J76" s="1"/>
      <c r="K76" s="1"/>
    </row>
    <row r="77" spans="1:11" ht="17.649999999999999" customHeight="1">
      <c r="A77" s="11" t="s">
        <v>329</v>
      </c>
      <c r="B77" s="14"/>
      <c r="C77" s="2"/>
      <c r="D77" s="2"/>
      <c r="E77" s="2"/>
      <c r="F77" s="2"/>
      <c r="G77" s="2"/>
      <c r="H77" s="2"/>
      <c r="I77" s="2"/>
      <c r="J77" s="2"/>
      <c r="K77" s="2"/>
    </row>
    <row r="78" spans="1:11" ht="17.649999999999999" customHeight="1">
      <c r="A78" s="11"/>
      <c r="B78" s="14" t="s">
        <v>320</v>
      </c>
      <c r="C78" s="2">
        <v>3.5000000000000003E-2</v>
      </c>
      <c r="D78" s="2">
        <v>3.6999999999999998E-2</v>
      </c>
      <c r="E78" s="2">
        <v>4.7E-2</v>
      </c>
      <c r="F78" s="2">
        <v>3.4000000000000002E-2</v>
      </c>
      <c r="G78" s="2"/>
      <c r="H78" s="2">
        <v>1.7000000000000001E-2</v>
      </c>
      <c r="I78" s="2">
        <v>0.02</v>
      </c>
      <c r="J78" s="2">
        <v>3.9E-2</v>
      </c>
      <c r="K78" s="2">
        <v>6.2E-2</v>
      </c>
    </row>
    <row r="79" spans="1:11" ht="17.649999999999999" customHeight="1">
      <c r="A79" s="11"/>
      <c r="B79" s="14" t="s">
        <v>305</v>
      </c>
      <c r="C79" s="2">
        <v>1.2E-2</v>
      </c>
      <c r="D79" s="2">
        <v>-8.0000000000000002E-3</v>
      </c>
      <c r="E79" s="2">
        <v>1E-3</v>
      </c>
      <c r="F79" s="2">
        <v>0.02</v>
      </c>
      <c r="G79" s="2"/>
      <c r="H79" s="2">
        <v>2.4E-2</v>
      </c>
      <c r="I79" s="2">
        <v>6.0999999999999999E-2</v>
      </c>
      <c r="J79" s="2">
        <v>2.1000000000000001E-2</v>
      </c>
      <c r="K79" s="2">
        <v>4.4999999999999998E-2</v>
      </c>
    </row>
    <row r="80" spans="1:11" ht="17.649999999999999" customHeight="1">
      <c r="A80" s="11"/>
      <c r="B80" s="14" t="s">
        <v>330</v>
      </c>
      <c r="C80" s="2">
        <v>2.7E-2</v>
      </c>
      <c r="D80" s="2">
        <v>2.3E-2</v>
      </c>
      <c r="E80" s="2">
        <v>3.2000000000000001E-2</v>
      </c>
      <c r="F80" s="2">
        <v>3.7999999999999999E-2</v>
      </c>
      <c r="G80" s="2"/>
      <c r="H80" s="2">
        <v>0.02</v>
      </c>
      <c r="I80" s="2">
        <v>3.1E-2</v>
      </c>
      <c r="J80" s="2">
        <v>2.8000000000000001E-2</v>
      </c>
      <c r="K80" s="2">
        <v>5.7000000000000002E-2</v>
      </c>
    </row>
    <row r="81" spans="1:11" ht="5.25" customHeight="1">
      <c r="A81" s="11"/>
      <c r="B81" s="14"/>
      <c r="C81" s="1"/>
      <c r="D81" s="1"/>
      <c r="E81" s="1"/>
      <c r="F81" s="1"/>
      <c r="G81" s="2"/>
      <c r="H81" s="1"/>
      <c r="I81" s="1"/>
      <c r="J81" s="1"/>
      <c r="K81" s="1"/>
    </row>
    <row r="82" spans="1:11" ht="15" customHeight="1">
      <c r="A82" s="14" t="s">
        <v>218</v>
      </c>
      <c r="B82" s="14"/>
      <c r="C82" s="1">
        <v>64</v>
      </c>
      <c r="D82" s="1">
        <v>62</v>
      </c>
      <c r="E82" s="1">
        <v>62</v>
      </c>
      <c r="F82" s="1">
        <v>64</v>
      </c>
      <c r="G82" s="12"/>
      <c r="H82" s="1">
        <v>65</v>
      </c>
      <c r="I82" s="1">
        <v>62</v>
      </c>
      <c r="J82" s="1">
        <v>61</v>
      </c>
      <c r="K82" s="1">
        <v>65</v>
      </c>
    </row>
    <row r="83" spans="1:11" ht="5.25" customHeight="1">
      <c r="A83" s="14"/>
      <c r="B83" s="14"/>
      <c r="C83" s="1"/>
      <c r="D83" s="1"/>
      <c r="E83" s="1"/>
      <c r="F83" s="1"/>
      <c r="G83" s="12"/>
      <c r="H83" s="12"/>
      <c r="I83" s="12"/>
      <c r="J83" s="12"/>
      <c r="K83" s="12"/>
    </row>
    <row r="84" spans="1:11" ht="15" customHeight="1">
      <c r="A84" s="14" t="s">
        <v>245</v>
      </c>
      <c r="B84" s="14"/>
      <c r="C84" s="1"/>
      <c r="D84" s="1"/>
      <c r="E84" s="1"/>
      <c r="F84" s="1"/>
      <c r="G84" s="12"/>
      <c r="H84" s="12"/>
      <c r="I84" s="12"/>
      <c r="J84" s="12"/>
      <c r="K84" s="12"/>
    </row>
    <row r="85" spans="1:11" ht="15" customHeight="1">
      <c r="A85" s="14"/>
      <c r="B85" s="14" t="s">
        <v>296</v>
      </c>
      <c r="C85" s="2">
        <v>0.23499999999999999</v>
      </c>
      <c r="D85" s="2">
        <v>0.23499999999999999</v>
      </c>
      <c r="E85" s="2">
        <v>0.23</v>
      </c>
      <c r="F85" s="24">
        <v>0.21</v>
      </c>
      <c r="G85" s="12"/>
      <c r="H85" s="2">
        <v>0.21</v>
      </c>
      <c r="I85" s="2">
        <v>0.21</v>
      </c>
      <c r="J85" s="2">
        <v>0.214</v>
      </c>
      <c r="K85" s="24">
        <v>0.245</v>
      </c>
    </row>
    <row r="86" spans="1:11" ht="15" customHeight="1">
      <c r="A86" s="14"/>
      <c r="B86" s="14" t="s">
        <v>297</v>
      </c>
      <c r="C86" s="2">
        <v>0.24399999999999999</v>
      </c>
      <c r="D86" s="2">
        <v>0.24</v>
      </c>
      <c r="E86" s="2">
        <v>0.24</v>
      </c>
      <c r="F86" s="24">
        <v>0.23400000000000001</v>
      </c>
      <c r="G86" s="14"/>
      <c r="H86" s="2">
        <v>0.21299999999999999</v>
      </c>
      <c r="I86" s="2">
        <v>0.214</v>
      </c>
      <c r="J86" s="2">
        <v>0.24</v>
      </c>
      <c r="K86" s="24">
        <v>0.254</v>
      </c>
    </row>
    <row r="87" spans="1:11" ht="15" customHeight="1">
      <c r="A87" s="14"/>
      <c r="B87" s="14" t="s">
        <v>226</v>
      </c>
      <c r="C87" s="2">
        <v>0.23899999999999999</v>
      </c>
      <c r="D87" s="2">
        <v>0.23799999999999999</v>
      </c>
      <c r="E87" s="2">
        <v>0.23699999999999999</v>
      </c>
      <c r="F87" s="24">
        <v>0.22</v>
      </c>
      <c r="G87" s="14"/>
      <c r="H87" s="2">
        <v>0.21199999999999999</v>
      </c>
      <c r="I87" s="2">
        <v>0.21100000000000002</v>
      </c>
      <c r="J87" s="2">
        <v>0.22500000000000001</v>
      </c>
      <c r="K87" s="24">
        <v>0.249</v>
      </c>
    </row>
    <row r="88" spans="1:11" ht="15" customHeight="1">
      <c r="B88" s="14"/>
      <c r="C88" s="1"/>
      <c r="D88" s="1"/>
      <c r="E88" s="1"/>
      <c r="F88" s="1"/>
      <c r="G88" s="14"/>
      <c r="H88" s="1"/>
      <c r="I88" s="1"/>
      <c r="J88" s="1"/>
      <c r="K88" s="1"/>
    </row>
    <row r="89" spans="1:11" ht="15" customHeight="1">
      <c r="A89" s="312" t="s">
        <v>160</v>
      </c>
      <c r="B89" s="14"/>
      <c r="C89" s="1"/>
      <c r="D89" s="1"/>
      <c r="E89" s="1"/>
      <c r="F89" s="1"/>
      <c r="G89" s="14"/>
      <c r="H89" s="1"/>
      <c r="I89" s="1"/>
      <c r="J89" s="1"/>
      <c r="K89" s="1"/>
    </row>
    <row r="90" spans="1:11" ht="15" customHeight="1">
      <c r="A90" s="14"/>
      <c r="B90" s="14"/>
      <c r="C90" s="1"/>
      <c r="D90" s="1"/>
      <c r="E90" s="1"/>
      <c r="F90" s="1"/>
      <c r="G90" s="14"/>
      <c r="H90" s="1"/>
      <c r="I90" s="1"/>
      <c r="J90" s="1"/>
      <c r="K90" s="1"/>
    </row>
    <row r="91" spans="1:11" ht="15" customHeight="1">
      <c r="A91" s="14"/>
      <c r="B91" s="14"/>
      <c r="C91" s="1"/>
      <c r="D91" s="1"/>
      <c r="E91" s="1"/>
      <c r="F91" s="1"/>
      <c r="G91" s="14"/>
      <c r="H91" s="1"/>
      <c r="I91" s="1"/>
      <c r="J91" s="1"/>
      <c r="K91" s="1"/>
    </row>
    <row r="92" spans="1:11" ht="15" customHeight="1">
      <c r="A92" s="14"/>
      <c r="B92" s="14"/>
      <c r="C92" s="1"/>
      <c r="D92" s="1"/>
      <c r="E92" s="1"/>
      <c r="F92" s="1"/>
      <c r="G92" s="14"/>
      <c r="H92" s="1"/>
      <c r="I92" s="1"/>
      <c r="J92" s="1"/>
      <c r="K92" s="1"/>
    </row>
    <row r="93" spans="1:11" ht="15" customHeight="1">
      <c r="A93" s="14"/>
      <c r="B93" s="14"/>
      <c r="C93" s="1"/>
      <c r="D93" s="1"/>
      <c r="E93" s="1"/>
      <c r="F93" s="1"/>
      <c r="G93" s="14"/>
      <c r="H93" s="1"/>
      <c r="I93" s="1"/>
      <c r="J93" s="1"/>
      <c r="K93" s="1"/>
    </row>
    <row r="95" spans="1:11" ht="15" customHeight="1">
      <c r="A95" s="68"/>
      <c r="B95" s="68"/>
    </row>
    <row r="97" spans="1:11" ht="15" customHeight="1">
      <c r="A97" s="198"/>
      <c r="B97" s="14"/>
      <c r="C97" s="360"/>
      <c r="D97" s="14"/>
      <c r="E97" s="14"/>
      <c r="F97" s="14"/>
      <c r="G97" s="14"/>
      <c r="H97" s="14"/>
      <c r="I97" s="14"/>
      <c r="J97" s="14"/>
      <c r="K97" s="14"/>
    </row>
    <row r="98" spans="1:11" ht="15" customHeight="1">
      <c r="A98" s="287"/>
      <c r="K98" s="361"/>
    </row>
  </sheetData>
  <phoneticPr fontId="2" type="noConversion"/>
  <printOptions horizontalCentered="1"/>
  <pageMargins left="0.75" right="0.75" top="0.5" bottom="0.5" header="0.5" footer="0.25"/>
  <pageSetup scale="54" firstPageNumber="2" orientation="portrait" r:id="rId1"/>
  <headerFooter scaleWithDoc="0" alignWithMargins="0">
    <oddFooter>&amp;R&amp;"Arial,Regular"&amp;10Q4 FY22 Stat Book / 32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56"/>
  <sheetViews>
    <sheetView view="pageBreakPreview" zoomScaleNormal="100" zoomScaleSheetLayoutView="100" workbookViewId="0"/>
  </sheetViews>
  <sheetFormatPr defaultColWidth="10.625" defaultRowHeight="15" customHeight="1"/>
  <cols>
    <col min="1" max="1" width="2.625" style="22" customWidth="1"/>
    <col min="2" max="2" width="40.75" style="22" customWidth="1"/>
    <col min="3" max="3" width="10.625" style="22"/>
    <col min="4" max="4" width="10.75" style="22" customWidth="1"/>
    <col min="5" max="6" width="10.625" style="22"/>
    <col min="7" max="7" width="1.625" style="22" customWidth="1"/>
    <col min="8" max="8" width="10.625" style="22"/>
    <col min="9" max="9" width="10.75" style="22" customWidth="1"/>
    <col min="10" max="11" width="10.625" style="22"/>
    <col min="12" max="16384" width="10.625" style="12"/>
  </cols>
  <sheetData>
    <row r="1" spans="1:11" s="381" customFormat="1" ht="22.5" customHeight="1">
      <c r="A1" s="334" t="s">
        <v>331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</row>
    <row r="2" spans="1:11" s="381" customFormat="1" ht="22.5" customHeight="1">
      <c r="A2" s="334" t="s">
        <v>291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</row>
    <row r="3" spans="1:11" s="381" customFormat="1" ht="22.5" customHeight="1">
      <c r="A3" s="334" t="s">
        <v>239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</row>
    <row r="4" spans="1:11" s="92" customFormat="1" ht="18">
      <c r="A4" s="198"/>
      <c r="B4" s="112"/>
      <c r="C4" s="30"/>
      <c r="D4" s="30"/>
      <c r="E4" s="30"/>
      <c r="F4" s="112"/>
      <c r="G4" s="96"/>
      <c r="H4" s="30"/>
      <c r="I4" s="30"/>
      <c r="J4" s="30"/>
      <c r="K4" s="112"/>
    </row>
    <row r="5" spans="1:11" s="198" customFormat="1" ht="15.75" customHeight="1">
      <c r="A5" s="14"/>
      <c r="B5" s="14"/>
      <c r="C5" s="1"/>
      <c r="D5" s="1"/>
      <c r="E5" s="1"/>
      <c r="F5" s="1"/>
      <c r="G5" s="14"/>
      <c r="H5" s="1"/>
      <c r="I5" s="1"/>
      <c r="J5" s="1"/>
      <c r="K5" s="1"/>
    </row>
    <row r="6" spans="1:11" s="92" customFormat="1" ht="16.5" thickBot="1">
      <c r="A6" s="336"/>
      <c r="B6" s="113"/>
      <c r="C6" s="31" t="s">
        <v>56</v>
      </c>
      <c r="D6" s="31"/>
      <c r="E6" s="31"/>
      <c r="F6" s="31"/>
      <c r="G6" s="32"/>
      <c r="H6" s="31" t="s">
        <v>240</v>
      </c>
      <c r="I6" s="31"/>
      <c r="J6" s="31"/>
      <c r="K6" s="31"/>
    </row>
    <row r="7" spans="1:11" s="51" customFormat="1" ht="15.75">
      <c r="A7" s="33"/>
      <c r="B7" s="14"/>
      <c r="C7" s="26" t="s">
        <v>145</v>
      </c>
      <c r="D7" s="26" t="s">
        <v>146</v>
      </c>
      <c r="E7" s="26" t="s">
        <v>147</v>
      </c>
      <c r="F7" s="75" t="s">
        <v>148</v>
      </c>
      <c r="G7" s="26"/>
      <c r="H7" s="26" t="s">
        <v>145</v>
      </c>
      <c r="I7" s="26" t="s">
        <v>146</v>
      </c>
      <c r="J7" s="26" t="s">
        <v>147</v>
      </c>
      <c r="K7" s="75" t="s">
        <v>148</v>
      </c>
    </row>
    <row r="8" spans="1:11" s="51" customFormat="1" ht="15.75">
      <c r="A8" s="35"/>
      <c r="B8" s="33"/>
      <c r="C8" s="13" t="s">
        <v>149</v>
      </c>
      <c r="D8" s="13" t="s">
        <v>149</v>
      </c>
      <c r="E8" s="13" t="s">
        <v>149</v>
      </c>
      <c r="F8" s="13" t="s">
        <v>149</v>
      </c>
      <c r="G8" s="13"/>
      <c r="H8" s="13" t="s">
        <v>149</v>
      </c>
      <c r="I8" s="13" t="s">
        <v>149</v>
      </c>
      <c r="J8" s="13" t="s">
        <v>149</v>
      </c>
      <c r="K8" s="13" t="s">
        <v>149</v>
      </c>
    </row>
    <row r="9" spans="1:11" s="51" customFormat="1" ht="15.75">
      <c r="A9" s="35"/>
      <c r="B9" s="33"/>
      <c r="C9" s="13"/>
      <c r="D9" s="13"/>
      <c r="E9" s="13"/>
      <c r="F9" s="13"/>
      <c r="G9" s="13"/>
      <c r="H9" s="13"/>
      <c r="I9" s="13"/>
      <c r="J9" s="13"/>
      <c r="K9" s="13"/>
    </row>
    <row r="10" spans="1:11" ht="17.649999999999999" customHeight="1">
      <c r="A10" s="11" t="s">
        <v>319</v>
      </c>
      <c r="B10" s="14"/>
      <c r="C10" s="1"/>
      <c r="D10" s="1"/>
      <c r="E10" s="1"/>
      <c r="F10" s="1"/>
      <c r="G10" s="1"/>
      <c r="H10" s="1"/>
      <c r="I10" s="1"/>
      <c r="J10" s="1"/>
      <c r="K10" s="1"/>
    </row>
    <row r="11" spans="1:11" s="198" customFormat="1" ht="17.649999999999999" customHeight="1">
      <c r="A11" s="14"/>
      <c r="B11" s="14" t="s">
        <v>320</v>
      </c>
      <c r="C11" s="1">
        <v>80314</v>
      </c>
      <c r="D11" s="1">
        <v>81403</v>
      </c>
      <c r="E11" s="1">
        <v>74978</v>
      </c>
      <c r="F11" s="440">
        <v>79567</v>
      </c>
      <c r="G11" s="14"/>
      <c r="H11" s="1"/>
      <c r="I11" s="1"/>
      <c r="J11" s="1"/>
      <c r="K11" s="1"/>
    </row>
    <row r="12" spans="1:11" s="198" customFormat="1" ht="17.649999999999999" customHeight="1">
      <c r="A12" s="14"/>
      <c r="B12" s="14" t="s">
        <v>305</v>
      </c>
      <c r="C12" s="20">
        <v>33528</v>
      </c>
      <c r="D12" s="20">
        <v>33070</v>
      </c>
      <c r="E12" s="20">
        <v>30464</v>
      </c>
      <c r="F12" s="441">
        <v>33313</v>
      </c>
      <c r="G12" s="14"/>
      <c r="H12" s="1"/>
      <c r="I12" s="1"/>
      <c r="J12" s="1"/>
      <c r="K12" s="1"/>
    </row>
    <row r="13" spans="1:11" s="198" customFormat="1" ht="17.649999999999999" customHeight="1">
      <c r="A13" s="14"/>
      <c r="B13" s="14" t="s">
        <v>321</v>
      </c>
      <c r="C13" s="1">
        <v>113842</v>
      </c>
      <c r="D13" s="1">
        <v>114473</v>
      </c>
      <c r="E13" s="1">
        <v>105442</v>
      </c>
      <c r="F13" s="1">
        <f>SUM(F11:F12)</f>
        <v>112880</v>
      </c>
      <c r="G13" s="14"/>
      <c r="H13" s="1"/>
      <c r="I13" s="1"/>
      <c r="J13" s="1"/>
      <c r="K13" s="1"/>
    </row>
    <row r="14" spans="1:11" s="198" customFormat="1" ht="5.25" customHeight="1">
      <c r="A14" s="14"/>
      <c r="B14" s="14"/>
      <c r="C14" s="1"/>
      <c r="D14" s="1"/>
      <c r="E14" s="1"/>
      <c r="F14" s="1"/>
      <c r="G14" s="14"/>
      <c r="H14" s="1"/>
      <c r="I14" s="1"/>
      <c r="J14" s="1"/>
      <c r="K14" s="1"/>
    </row>
    <row r="15" spans="1:11" ht="17.649999999999999" customHeight="1">
      <c r="A15" s="11" t="s">
        <v>322</v>
      </c>
      <c r="B15" s="14"/>
      <c r="C15" s="1"/>
      <c r="D15" s="1"/>
      <c r="E15" s="1"/>
      <c r="F15" s="1"/>
      <c r="G15" s="1"/>
      <c r="H15" s="1"/>
      <c r="I15" s="1"/>
      <c r="J15" s="1"/>
      <c r="K15" s="1"/>
    </row>
    <row r="16" spans="1:11" ht="17.649999999999999" customHeight="1">
      <c r="A16" s="11"/>
      <c r="B16" s="14" t="s">
        <v>320</v>
      </c>
      <c r="C16" s="1">
        <v>1085</v>
      </c>
      <c r="D16" s="1">
        <v>1088</v>
      </c>
      <c r="E16" s="1">
        <v>1104</v>
      </c>
      <c r="F16" s="1">
        <v>1092</v>
      </c>
      <c r="G16" s="1"/>
      <c r="H16" s="1"/>
      <c r="I16" s="1"/>
      <c r="J16" s="1"/>
      <c r="K16" s="1"/>
    </row>
    <row r="17" spans="1:11" ht="17.649999999999999" customHeight="1">
      <c r="A17" s="11"/>
      <c r="B17" s="14" t="s">
        <v>305</v>
      </c>
      <c r="C17" s="20">
        <v>938</v>
      </c>
      <c r="D17" s="20">
        <v>940</v>
      </c>
      <c r="E17" s="20">
        <v>959</v>
      </c>
      <c r="F17" s="20">
        <v>953</v>
      </c>
      <c r="G17" s="1"/>
      <c r="H17" s="1"/>
      <c r="I17" s="1"/>
      <c r="J17" s="1"/>
      <c r="K17" s="1"/>
    </row>
    <row r="18" spans="1:11" ht="17.649999999999999" customHeight="1">
      <c r="A18" s="11"/>
      <c r="B18" s="14" t="s">
        <v>323</v>
      </c>
      <c r="C18" s="1">
        <v>1041</v>
      </c>
      <c r="D18" s="1">
        <v>1045</v>
      </c>
      <c r="E18" s="1">
        <v>1062</v>
      </c>
      <c r="F18" s="1">
        <v>1051</v>
      </c>
      <c r="G18" s="1"/>
      <c r="H18" s="1"/>
      <c r="I18" s="1"/>
      <c r="J18" s="1"/>
      <c r="K18" s="1"/>
    </row>
    <row r="19" spans="1:11" s="198" customFormat="1" ht="6" customHeight="1">
      <c r="A19" s="14"/>
      <c r="B19" s="14"/>
      <c r="C19" s="1"/>
      <c r="D19" s="1"/>
      <c r="E19" s="1"/>
      <c r="F19" s="1"/>
      <c r="G19" s="14"/>
      <c r="H19" s="1"/>
      <c r="I19" s="1"/>
      <c r="J19" s="1"/>
      <c r="K19" s="1"/>
    </row>
    <row r="20" spans="1:11" ht="17.649999999999999" customHeight="1">
      <c r="A20" s="11" t="s">
        <v>324</v>
      </c>
      <c r="B20" s="14"/>
      <c r="C20" s="28"/>
      <c r="D20" s="28"/>
      <c r="E20" s="28"/>
      <c r="F20" s="28"/>
      <c r="G20" s="54"/>
      <c r="H20" s="28"/>
      <c r="I20" s="28"/>
      <c r="J20" s="28"/>
      <c r="K20" s="28"/>
    </row>
    <row r="21" spans="1:11" ht="17.649999999999999" customHeight="1">
      <c r="A21" s="11"/>
      <c r="B21" s="14" t="s">
        <v>320</v>
      </c>
      <c r="C21" s="28">
        <v>290.92</v>
      </c>
      <c r="D21" s="28">
        <v>305.87</v>
      </c>
      <c r="E21" s="28">
        <v>329.05</v>
      </c>
      <c r="F21" s="28">
        <v>357.94</v>
      </c>
      <c r="G21" s="54"/>
      <c r="H21" s="28"/>
      <c r="I21" s="28"/>
      <c r="J21" s="28"/>
      <c r="K21" s="28"/>
    </row>
    <row r="22" spans="1:11" ht="17.649999999999999" customHeight="1">
      <c r="A22" s="11"/>
      <c r="B22" s="14" t="s">
        <v>305</v>
      </c>
      <c r="C22" s="88">
        <v>333.02</v>
      </c>
      <c r="D22" s="88">
        <v>350.85</v>
      </c>
      <c r="E22" s="88">
        <v>376.76</v>
      </c>
      <c r="F22" s="88">
        <v>412.09</v>
      </c>
      <c r="G22" s="54"/>
      <c r="H22" s="87"/>
      <c r="I22" s="87"/>
      <c r="J22" s="87"/>
      <c r="K22" s="87"/>
    </row>
    <row r="23" spans="1:11" ht="17.649999999999999" customHeight="1">
      <c r="A23" s="11"/>
      <c r="B23" s="14" t="s">
        <v>325</v>
      </c>
      <c r="C23" s="28">
        <v>303.32</v>
      </c>
      <c r="D23" s="28">
        <v>318.87</v>
      </c>
      <c r="E23" s="28">
        <v>342.83</v>
      </c>
      <c r="F23" s="28">
        <v>373.92</v>
      </c>
      <c r="G23" s="54"/>
      <c r="H23" s="28"/>
      <c r="I23" s="28"/>
      <c r="J23" s="28"/>
      <c r="K23" s="28"/>
    </row>
    <row r="24" spans="1:11" s="198" customFormat="1" ht="4.5" customHeight="1">
      <c r="A24" s="14"/>
      <c r="B24" s="14"/>
      <c r="C24" s="1"/>
      <c r="D24" s="1"/>
      <c r="E24" s="1"/>
      <c r="F24" s="1"/>
      <c r="G24" s="14"/>
      <c r="H24" s="1"/>
      <c r="I24" s="1"/>
      <c r="J24" s="1"/>
      <c r="K24" s="1"/>
    </row>
    <row r="25" spans="1:11" ht="17.649999999999999" customHeight="1">
      <c r="A25" s="11" t="s">
        <v>326</v>
      </c>
      <c r="B25" s="14"/>
      <c r="C25" s="28"/>
      <c r="D25" s="28"/>
      <c r="E25" s="28"/>
      <c r="F25" s="28"/>
      <c r="G25" s="54"/>
      <c r="H25" s="28"/>
      <c r="I25" s="28"/>
      <c r="J25" s="28"/>
      <c r="K25" s="28"/>
    </row>
    <row r="26" spans="1:11" ht="17.649999999999999" customHeight="1">
      <c r="A26" s="11"/>
      <c r="B26" s="14" t="s">
        <v>320</v>
      </c>
      <c r="C26" s="28">
        <v>26.82</v>
      </c>
      <c r="D26" s="28">
        <v>28.11</v>
      </c>
      <c r="E26" s="28">
        <v>29.81</v>
      </c>
      <c r="F26" s="28">
        <v>32.79</v>
      </c>
      <c r="G26" s="54"/>
      <c r="H26" s="28"/>
      <c r="I26" s="28"/>
      <c r="J26" s="28"/>
      <c r="K26" s="28"/>
    </row>
    <row r="27" spans="1:11" ht="17.649999999999999" customHeight="1">
      <c r="A27" s="11"/>
      <c r="B27" s="14" t="s">
        <v>305</v>
      </c>
      <c r="C27" s="88">
        <v>35.5</v>
      </c>
      <c r="D27" s="88">
        <v>37.33</v>
      </c>
      <c r="E27" s="88">
        <v>39.28</v>
      </c>
      <c r="F27" s="88">
        <v>43.26</v>
      </c>
      <c r="G27" s="54"/>
      <c r="H27" s="87"/>
      <c r="I27" s="87"/>
      <c r="J27" s="87"/>
      <c r="K27" s="87"/>
    </row>
    <row r="28" spans="1:11" ht="17.649999999999999" customHeight="1">
      <c r="A28" s="11"/>
      <c r="B28" s="14" t="s">
        <v>327</v>
      </c>
      <c r="C28" s="28">
        <v>29.13</v>
      </c>
      <c r="D28" s="28">
        <v>30.51</v>
      </c>
      <c r="E28" s="28">
        <v>32.28</v>
      </c>
      <c r="F28" s="28">
        <v>35.590000000000003</v>
      </c>
      <c r="G28" s="54"/>
      <c r="H28" s="28"/>
      <c r="I28" s="28"/>
      <c r="J28" s="28"/>
      <c r="K28" s="28"/>
    </row>
    <row r="29" spans="1:11" s="198" customFormat="1" ht="6" customHeight="1">
      <c r="A29" s="14"/>
      <c r="B29" s="14"/>
      <c r="C29" s="1"/>
      <c r="D29" s="1"/>
      <c r="E29" s="1"/>
      <c r="F29" s="1"/>
      <c r="G29" s="14"/>
      <c r="H29" s="1"/>
      <c r="I29" s="1"/>
      <c r="J29" s="1"/>
      <c r="K29" s="1"/>
    </row>
    <row r="30" spans="1:11" s="198" customFormat="1" ht="17.649999999999999" customHeight="1">
      <c r="A30" s="11" t="s">
        <v>328</v>
      </c>
      <c r="B30" s="14"/>
      <c r="C30" s="2"/>
      <c r="D30" s="2"/>
      <c r="E30" s="2"/>
      <c r="F30" s="2"/>
      <c r="G30" s="17"/>
      <c r="H30" s="2"/>
      <c r="I30" s="2"/>
      <c r="J30" s="2"/>
      <c r="K30" s="2"/>
    </row>
    <row r="31" spans="1:11" s="198" customFormat="1" ht="17.649999999999999" customHeight="1">
      <c r="A31" s="11"/>
      <c r="B31" s="14" t="s">
        <v>320</v>
      </c>
      <c r="C31" s="2">
        <v>0.126</v>
      </c>
      <c r="D31" s="2">
        <v>4.2999999999999997E-2</v>
      </c>
      <c r="E31" s="2">
        <v>3.2000000000000001E-2</v>
      </c>
      <c r="F31" s="2">
        <v>-3.7999999999999999E-2</v>
      </c>
      <c r="G31" s="17"/>
      <c r="H31" s="24"/>
      <c r="I31" s="24"/>
      <c r="J31" s="24"/>
      <c r="K31" s="24"/>
    </row>
    <row r="32" spans="1:11" s="198" customFormat="1" ht="17.649999999999999" customHeight="1">
      <c r="A32" s="11"/>
      <c r="B32" s="14" t="s">
        <v>305</v>
      </c>
      <c r="C32" s="2">
        <v>0.113</v>
      </c>
      <c r="D32" s="2">
        <v>5.0000000000000001E-3</v>
      </c>
      <c r="E32" s="2">
        <v>-0.02</v>
      </c>
      <c r="F32" s="2">
        <v>-3.6999999999999998E-2</v>
      </c>
      <c r="G32" s="17"/>
      <c r="H32" s="24"/>
      <c r="I32" s="24"/>
      <c r="J32" s="24"/>
      <c r="K32" s="24"/>
    </row>
    <row r="33" spans="1:11" s="198" customFormat="1" ht="17.649999999999999" customHeight="1">
      <c r="A33" s="11"/>
      <c r="B33" s="14" t="s">
        <v>321</v>
      </c>
      <c r="C33" s="2">
        <v>0.122</v>
      </c>
      <c r="D33" s="2">
        <v>3.1E-2</v>
      </c>
      <c r="E33" s="2">
        <v>1.6E-2</v>
      </c>
      <c r="F33" s="2">
        <v>-3.7999999999999999E-2</v>
      </c>
      <c r="G33" s="17"/>
      <c r="H33" s="24"/>
      <c r="I33" s="24"/>
      <c r="J33" s="24"/>
      <c r="K33" s="24"/>
    </row>
    <row r="34" spans="1:11" s="198" customFormat="1" ht="6" customHeight="1">
      <c r="A34" s="14"/>
      <c r="B34" s="14"/>
      <c r="C34" s="1"/>
      <c r="D34" s="1"/>
      <c r="E34" s="1"/>
      <c r="F34" s="1"/>
      <c r="G34" s="1"/>
      <c r="H34" s="1"/>
      <c r="I34" s="1"/>
      <c r="J34" s="1"/>
      <c r="K34" s="1"/>
    </row>
    <row r="35" spans="1:11" s="198" customFormat="1" ht="17.649999999999999" customHeight="1">
      <c r="A35" s="11" t="s">
        <v>333</v>
      </c>
      <c r="B35" s="14"/>
      <c r="C35" s="2"/>
      <c r="D35" s="2"/>
      <c r="E35" s="2"/>
      <c r="F35" s="2"/>
      <c r="G35" s="2"/>
      <c r="H35" s="17"/>
      <c r="I35" s="17"/>
      <c r="J35" s="2"/>
      <c r="K35" s="2"/>
    </row>
    <row r="36" spans="1:11" s="198" customFormat="1" ht="17.649999999999999" customHeight="1">
      <c r="A36" s="11"/>
      <c r="B36" s="14" t="s">
        <v>320</v>
      </c>
      <c r="C36" s="2">
        <v>0.11899999999999999</v>
      </c>
      <c r="D36" s="2">
        <v>0.158</v>
      </c>
      <c r="E36" s="2">
        <v>0.19500000000000001</v>
      </c>
      <c r="F36" s="2">
        <v>0.28100000000000003</v>
      </c>
      <c r="G36" s="2"/>
      <c r="H36" s="24"/>
      <c r="I36" s="24"/>
      <c r="J36" s="24"/>
      <c r="K36" s="24"/>
    </row>
    <row r="37" spans="1:11" s="198" customFormat="1" ht="17.649999999999999" customHeight="1">
      <c r="A37" s="11"/>
      <c r="B37" s="14" t="s">
        <v>305</v>
      </c>
      <c r="C37" s="2">
        <v>0.1</v>
      </c>
      <c r="D37" s="2">
        <v>0.12</v>
      </c>
      <c r="E37" s="2">
        <v>0.19600000000000001</v>
      </c>
      <c r="F37" s="2">
        <v>0.27900000000000003</v>
      </c>
      <c r="G37" s="2"/>
      <c r="H37" s="24"/>
      <c r="I37" s="24"/>
      <c r="J37" s="24"/>
      <c r="K37" s="24"/>
    </row>
    <row r="38" spans="1:11" s="198" customFormat="1" ht="17.649999999999999" customHeight="1">
      <c r="A38" s="11"/>
      <c r="B38" s="14" t="s">
        <v>330</v>
      </c>
      <c r="C38" s="2">
        <v>0.113</v>
      </c>
      <c r="D38" s="2">
        <v>0.14399999999999999</v>
      </c>
      <c r="E38" s="2">
        <v>0.193</v>
      </c>
      <c r="F38" s="2">
        <v>0.28000000000000003</v>
      </c>
      <c r="G38" s="2"/>
      <c r="H38" s="24"/>
      <c r="I38" s="24"/>
      <c r="J38" s="24"/>
      <c r="K38" s="24"/>
    </row>
    <row r="39" spans="1:11" s="198" customFormat="1" ht="6" customHeight="1">
      <c r="A39" s="14"/>
      <c r="B39" s="14"/>
      <c r="C39" s="1"/>
      <c r="D39" s="1"/>
      <c r="E39" s="1"/>
      <c r="F39" s="1"/>
      <c r="G39" s="22"/>
      <c r="H39" s="1"/>
      <c r="I39" s="1"/>
      <c r="J39" s="1"/>
      <c r="K39" s="1"/>
    </row>
    <row r="40" spans="1:11">
      <c r="A40" s="14" t="s">
        <v>218</v>
      </c>
      <c r="B40" s="14"/>
      <c r="C40" s="1">
        <v>65</v>
      </c>
      <c r="D40" s="1">
        <v>62</v>
      </c>
      <c r="E40" s="1">
        <v>62</v>
      </c>
      <c r="F40" s="1">
        <v>65</v>
      </c>
      <c r="G40" s="14"/>
      <c r="H40" s="1">
        <v>65</v>
      </c>
      <c r="I40" s="1">
        <v>62</v>
      </c>
      <c r="J40" s="1">
        <v>61</v>
      </c>
      <c r="K40" s="1">
        <v>65</v>
      </c>
    </row>
    <row r="41" spans="1:11" ht="6" customHeight="1">
      <c r="A41" s="14"/>
      <c r="B41" s="14"/>
      <c r="C41" s="12"/>
      <c r="D41" s="1"/>
      <c r="E41" s="1"/>
      <c r="F41" s="1"/>
      <c r="G41" s="14"/>
      <c r="H41" s="1"/>
      <c r="I41" s="1"/>
      <c r="J41" s="1"/>
      <c r="K41" s="1"/>
    </row>
    <row r="42" spans="1:11" ht="15" customHeight="1">
      <c r="A42" s="14" t="s">
        <v>245</v>
      </c>
      <c r="B42" s="14"/>
      <c r="C42" s="12"/>
      <c r="D42" s="1"/>
      <c r="E42" s="1"/>
      <c r="F42" s="1"/>
      <c r="G42" s="14"/>
      <c r="H42" s="1"/>
      <c r="I42" s="1"/>
      <c r="J42" s="1"/>
      <c r="K42" s="1"/>
    </row>
    <row r="43" spans="1:11" ht="15" customHeight="1">
      <c r="A43" s="14"/>
      <c r="B43" s="14" t="s">
        <v>296</v>
      </c>
      <c r="C43" s="24">
        <v>0.254</v>
      </c>
      <c r="D43" s="24">
        <v>0.25800000000000001</v>
      </c>
      <c r="E43" s="24">
        <v>0.28899999999999998</v>
      </c>
      <c r="F43" s="17">
        <v>0.313</v>
      </c>
      <c r="G43" s="14"/>
      <c r="H43" s="2"/>
      <c r="I43" s="2"/>
      <c r="J43" s="2"/>
      <c r="K43" s="24"/>
    </row>
    <row r="44" spans="1:11" ht="15" customHeight="1">
      <c r="A44" s="14"/>
      <c r="B44" s="14" t="s">
        <v>297</v>
      </c>
      <c r="C44" s="24">
        <v>0.25900000000000001</v>
      </c>
      <c r="D44" s="24">
        <v>0.29499999999999998</v>
      </c>
      <c r="E44" s="24">
        <v>0.311</v>
      </c>
      <c r="F44" s="17">
        <v>0.49</v>
      </c>
      <c r="G44" s="14"/>
      <c r="H44" s="2"/>
      <c r="I44" s="2"/>
      <c r="J44" s="2"/>
      <c r="K44" s="24"/>
    </row>
    <row r="45" spans="1:11" ht="15" customHeight="1">
      <c r="A45" s="14"/>
      <c r="B45" s="14" t="s">
        <v>226</v>
      </c>
      <c r="C45" s="24">
        <v>0.25700000000000001</v>
      </c>
      <c r="D45" s="24">
        <v>0.27400000000000002</v>
      </c>
      <c r="E45" s="24">
        <v>0.29600000000000004</v>
      </c>
      <c r="F45" s="17">
        <v>0.41899999999999998</v>
      </c>
      <c r="G45" s="14"/>
      <c r="H45" s="2"/>
      <c r="I45" s="2"/>
      <c r="J45" s="2"/>
      <c r="K45" s="24"/>
    </row>
    <row r="46" spans="1:11" ht="15" customHeight="1">
      <c r="B46" s="14"/>
      <c r="C46" s="1"/>
      <c r="D46" s="1"/>
      <c r="E46" s="1"/>
      <c r="F46" s="1"/>
      <c r="G46" s="14"/>
      <c r="H46" s="1"/>
      <c r="I46" s="1"/>
      <c r="J46" s="1"/>
      <c r="K46" s="1"/>
    </row>
    <row r="47" spans="1:11" ht="15" customHeight="1">
      <c r="A47" s="312" t="s">
        <v>160</v>
      </c>
      <c r="B47" s="14"/>
      <c r="C47" s="1"/>
      <c r="D47" s="1"/>
      <c r="E47" s="1"/>
      <c r="F47" s="1"/>
      <c r="G47" s="14"/>
      <c r="H47" s="1"/>
      <c r="I47" s="1"/>
      <c r="J47" s="1"/>
      <c r="K47" s="1"/>
    </row>
    <row r="48" spans="1:11" ht="15" customHeight="1">
      <c r="A48" s="14"/>
      <c r="B48" s="14"/>
      <c r="C48" s="1"/>
      <c r="D48" s="1"/>
      <c r="E48" s="1"/>
      <c r="F48" s="1"/>
      <c r="G48" s="14"/>
      <c r="H48" s="1"/>
      <c r="I48" s="1"/>
      <c r="J48" s="1"/>
      <c r="K48" s="1"/>
    </row>
    <row r="49" spans="1:11" ht="15" customHeight="1">
      <c r="A49" s="14"/>
      <c r="B49" s="14"/>
      <c r="C49" s="1"/>
      <c r="D49" s="1"/>
      <c r="E49" s="1"/>
      <c r="F49" s="1"/>
      <c r="G49" s="14"/>
      <c r="H49" s="1"/>
      <c r="I49" s="1"/>
      <c r="J49" s="1"/>
      <c r="K49" s="1"/>
    </row>
    <row r="50" spans="1:11" ht="15" customHeight="1">
      <c r="A50" s="14"/>
      <c r="B50" s="14"/>
      <c r="C50" s="1"/>
      <c r="D50" s="1"/>
      <c r="E50" s="1"/>
      <c r="F50" s="1"/>
      <c r="G50" s="14"/>
      <c r="H50" s="1"/>
      <c r="I50" s="1"/>
      <c r="J50" s="1"/>
      <c r="K50" s="1"/>
    </row>
    <row r="51" spans="1:11" ht="15" customHeight="1">
      <c r="A51" s="14"/>
      <c r="B51" s="14"/>
      <c r="C51" s="1"/>
      <c r="D51" s="1"/>
      <c r="E51" s="1"/>
      <c r="F51" s="1"/>
      <c r="G51" s="14"/>
      <c r="H51" s="1"/>
      <c r="I51" s="1"/>
      <c r="J51" s="1"/>
      <c r="K51" s="1"/>
    </row>
    <row r="53" spans="1:11" ht="15" customHeight="1">
      <c r="A53" s="68"/>
      <c r="B53" s="68"/>
    </row>
    <row r="55" spans="1:11" ht="15" customHeight="1">
      <c r="A55" s="198"/>
      <c r="B55" s="14"/>
      <c r="C55" s="360"/>
      <c r="D55" s="14"/>
      <c r="E55" s="14"/>
      <c r="F55" s="14"/>
      <c r="G55" s="14"/>
      <c r="H55" s="360"/>
      <c r="I55" s="14"/>
      <c r="J55" s="14"/>
      <c r="K55" s="14"/>
    </row>
    <row r="56" spans="1:11" ht="15" customHeight="1">
      <c r="A56" s="287"/>
    </row>
  </sheetData>
  <printOptions horizontalCentered="1"/>
  <pageMargins left="0.75" right="0.75" top="0.5" bottom="0.5" header="0.5" footer="0.25"/>
  <pageSetup scale="59" firstPageNumber="2" orientation="portrait" r:id="rId1"/>
  <headerFooter scaleWithDoc="0" alignWithMargins="0">
    <oddFooter>&amp;L&amp;"Arial,Regular"&amp;10 33 / Q4 FY22 Stat Book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846ddc-a33b-4b4e-86f8-c02ff592a91d">
      <Terms xmlns="http://schemas.microsoft.com/office/infopath/2007/PartnerControls"/>
    </lcf76f155ced4ddcb4097134ff3c332f>
    <TaxCatchAll xmlns="5ee6f11a-3ec5-4b82-8c52-2a79b056ac9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0DC1F86E5904C97B583EABF4C2D31" ma:contentTypeVersion="15" ma:contentTypeDescription="Create a new document." ma:contentTypeScope="" ma:versionID="12a2a2e3c8761965730e8ca03cdf3391">
  <xsd:schema xmlns:xsd="http://www.w3.org/2001/XMLSchema" xmlns:xs="http://www.w3.org/2001/XMLSchema" xmlns:p="http://schemas.microsoft.com/office/2006/metadata/properties" xmlns:ns2="02846ddc-a33b-4b4e-86f8-c02ff592a91d" xmlns:ns3="5ee6f11a-3ec5-4b82-8c52-2a79b056ac94" targetNamespace="http://schemas.microsoft.com/office/2006/metadata/properties" ma:root="true" ma:fieldsID="0a7773de7a28882817f61fe55f007d9e" ns2:_="" ns3:_="">
    <xsd:import namespace="02846ddc-a33b-4b4e-86f8-c02ff592a91d"/>
    <xsd:import namespace="5ee6f11a-3ec5-4b82-8c52-2a79b056ac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46ddc-a33b-4b4e-86f8-c02ff592a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6f11a-3ec5-4b82-8c52-2a79b056a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83a3577-5d6f-4e9f-8de7-175775859476}" ma:internalName="TaxCatchAll" ma:showField="CatchAllData" ma:web="5ee6f11a-3ec5-4b82-8c52-2a79b056ac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86BC1-8BCC-44B8-AC95-53CEC73085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F3BAA4-9AB3-485F-87AF-13FC7515B80D}">
  <ds:schemaRefs>
    <ds:schemaRef ds:uri="http://schemas.microsoft.com/office/2006/metadata/properties"/>
    <ds:schemaRef ds:uri="http://schemas.microsoft.com/office/infopath/2007/PartnerControls"/>
    <ds:schemaRef ds:uri="02846ddc-a33b-4b4e-86f8-c02ff592a91d"/>
    <ds:schemaRef ds:uri="5ee6f11a-3ec5-4b82-8c52-2a79b056ac94"/>
  </ds:schemaRefs>
</ds:datastoreItem>
</file>

<file path=customXml/itemProps3.xml><?xml version="1.0" encoding="utf-8"?>
<ds:datastoreItem xmlns:ds="http://schemas.openxmlformats.org/officeDocument/2006/customXml" ds:itemID="{833FAFAF-C211-4609-970E-C0E6EA9980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46ddc-a33b-4b4e-86f8-c02ff592a91d"/>
    <ds:schemaRef ds:uri="5ee6f11a-3ec5-4b82-8c52-2a79b056a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33</vt:i4>
      </vt:variant>
    </vt:vector>
  </HeadingPairs>
  <TitlesOfParts>
    <vt:vector size="65" baseType="lpstr">
      <vt:lpstr>Corp balsht</vt:lpstr>
      <vt:lpstr>Corp cashflow</vt:lpstr>
      <vt:lpstr>Corp IncState</vt:lpstr>
      <vt:lpstr>Corp 18-19 qtr</vt:lpstr>
      <vt:lpstr>Corp 20-21 qtr</vt:lpstr>
      <vt:lpstr>Corp 22 qtr</vt:lpstr>
      <vt:lpstr>Capital</vt:lpstr>
      <vt:lpstr>Express incstate</vt:lpstr>
      <vt:lpstr>Express18-19qtr</vt:lpstr>
      <vt:lpstr>Express 20-21qtr</vt:lpstr>
      <vt:lpstr>Express 22 qtr</vt:lpstr>
      <vt:lpstr>Express annopstats</vt:lpstr>
      <vt:lpstr>Express fuel surcharge</vt:lpstr>
      <vt:lpstr>Express 18-19opstats</vt:lpstr>
      <vt:lpstr>Express 20-21opstats</vt:lpstr>
      <vt:lpstr>Express 22-23 opstats</vt:lpstr>
      <vt:lpstr>Express 18-23 fuel surcharge</vt:lpstr>
      <vt:lpstr>jetfuel</vt:lpstr>
      <vt:lpstr>fleet </vt:lpstr>
      <vt:lpstr>Grd IncState</vt:lpstr>
      <vt:lpstr>Grd 18-19qtr</vt:lpstr>
      <vt:lpstr>Grd 20-21qtr</vt:lpstr>
      <vt:lpstr>Grd 22qtr</vt:lpstr>
      <vt:lpstr>Grd annopstats</vt:lpstr>
      <vt:lpstr>Grd 18-23opstats</vt:lpstr>
      <vt:lpstr>Frt IncState</vt:lpstr>
      <vt:lpstr>Frt 18-19qtr</vt:lpstr>
      <vt:lpstr>Frt 20-21qtr </vt:lpstr>
      <vt:lpstr>Frt 22qtr</vt:lpstr>
      <vt:lpstr>Frt annopstats</vt:lpstr>
      <vt:lpstr>Frt 18-21opstats</vt:lpstr>
      <vt:lpstr>Frt 22-23 opstats </vt:lpstr>
      <vt:lpstr>Corpbalsht</vt:lpstr>
      <vt:lpstr>Capital!Print_Area</vt:lpstr>
      <vt:lpstr>'Corp 18-19 qtr'!Print_Area</vt:lpstr>
      <vt:lpstr>'Corp 20-21 qtr'!Print_Area</vt:lpstr>
      <vt:lpstr>'Corp 22 qtr'!Print_Area</vt:lpstr>
      <vt:lpstr>'Corp balsht'!Print_Area</vt:lpstr>
      <vt:lpstr>'Corp cashflow'!Print_Area</vt:lpstr>
      <vt:lpstr>'Corp IncState'!Print_Area</vt:lpstr>
      <vt:lpstr>'Express 18-19opstats'!Print_Area</vt:lpstr>
      <vt:lpstr>'Express 18-23 fuel surcharge'!Print_Area</vt:lpstr>
      <vt:lpstr>'Express 20-21opstats'!Print_Area</vt:lpstr>
      <vt:lpstr>'Express 20-21qtr'!Print_Area</vt:lpstr>
      <vt:lpstr>'Express 22 qtr'!Print_Area</vt:lpstr>
      <vt:lpstr>'Express 22-23 opstats'!Print_Area</vt:lpstr>
      <vt:lpstr>'Express annopstats'!Print_Area</vt:lpstr>
      <vt:lpstr>'Express fuel surcharge'!Print_Area</vt:lpstr>
      <vt:lpstr>'Express incstate'!Print_Area</vt:lpstr>
      <vt:lpstr>'Express18-19qtr'!Print_Area</vt:lpstr>
      <vt:lpstr>'fleet '!Print_Area</vt:lpstr>
      <vt:lpstr>'Frt 18-19qtr'!Print_Area</vt:lpstr>
      <vt:lpstr>'Frt 18-21opstats'!Print_Area</vt:lpstr>
      <vt:lpstr>'Frt 20-21qtr '!Print_Area</vt:lpstr>
      <vt:lpstr>'Frt 22-23 opstats '!Print_Area</vt:lpstr>
      <vt:lpstr>'Frt 22qtr'!Print_Area</vt:lpstr>
      <vt:lpstr>'Frt annopstats'!Print_Area</vt:lpstr>
      <vt:lpstr>'Frt IncState'!Print_Area</vt:lpstr>
      <vt:lpstr>'Grd 18-19qtr'!Print_Area</vt:lpstr>
      <vt:lpstr>'Grd 18-23opstats'!Print_Area</vt:lpstr>
      <vt:lpstr>'Grd 20-21qtr'!Print_Area</vt:lpstr>
      <vt:lpstr>'Grd 22qtr'!Print_Area</vt:lpstr>
      <vt:lpstr>'Grd annopstats'!Print_Area</vt:lpstr>
      <vt:lpstr>'Grd IncState'!Print_Area</vt:lpstr>
      <vt:lpstr>jetfuel!Print_Area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2014-06-17T14:59:07Z</dcterms:created>
  <dcterms:modified xsi:type="dcterms:W3CDTF">2022-06-30T22:56:18Z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0x010100A0F0DC1F86E5904C97B583EABF4C2D31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