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ate1904="1" filterPrivacy="1" codeName="ThisWorkbook" defaultThemeVersion="124226"/>
  <xr:revisionPtr revIDLastSave="0" documentId="8_{E7F8E919-9E51-46E6-8B3A-37989B7473DC}" xr6:coauthVersionLast="47" xr6:coauthVersionMax="47" xr10:uidLastSave="{00000000-0000-0000-0000-000000000000}"/>
  <bookViews>
    <workbookView xWindow="1170" yWindow="1170" windowWidth="18270" windowHeight="13725" tabRatio="933" activeTab="2" xr2:uid="{00000000-000D-0000-FFFF-FFFF00000000}"/>
  </bookViews>
  <sheets>
    <sheet name="Corp balsht" sheetId="1" r:id="rId1"/>
    <sheet name="Corp cashflow" sheetId="5" r:id="rId2"/>
    <sheet name="Corp IncState" sheetId="6" r:id="rId3"/>
    <sheet name="Corp 20-21 qtr" sheetId="31566" r:id="rId4"/>
    <sheet name="Corp 22-23 qtr" sheetId="31577" r:id="rId5"/>
    <sheet name="Capital" sheetId="52" r:id="rId6"/>
    <sheet name="Express incstate" sheetId="31549" r:id="rId7"/>
    <sheet name="Express 20-21qtr" sheetId="31567" r:id="rId8"/>
    <sheet name="Express 22-23 qtr" sheetId="31578" r:id="rId9"/>
    <sheet name="Express annopstats" sheetId="31552" r:id="rId10"/>
    <sheet name="Express 20-21opstats" sheetId="31563" r:id="rId11"/>
    <sheet name="Express 22-23 opstats" sheetId="31575" r:id="rId12"/>
    <sheet name="jetfuel" sheetId="31584" r:id="rId13"/>
    <sheet name="fleet " sheetId="31574" r:id="rId14"/>
    <sheet name="Grd IncState" sheetId="116" r:id="rId15"/>
    <sheet name="Grd 20-21qtr" sheetId="31568" r:id="rId16"/>
    <sheet name="Grd 22-23qtr" sheetId="31579" r:id="rId17"/>
    <sheet name="Grd annopstats" sheetId="31581" r:id="rId18"/>
    <sheet name="Grd 20-23opstats" sheetId="31582" r:id="rId19"/>
    <sheet name="Frt IncState" sheetId="31515" r:id="rId20"/>
    <sheet name="Frt 20-21qtr " sheetId="31569" r:id="rId21"/>
    <sheet name="Frt 22-23qtr" sheetId="31580" r:id="rId22"/>
    <sheet name="Frt annopstats" sheetId="31516" r:id="rId23"/>
    <sheet name="Frt 20-21opstats" sheetId="107" r:id="rId24"/>
    <sheet name="Frt 22-23 opstats " sheetId="31576" r:id="rId25"/>
  </sheets>
  <definedNames>
    <definedName name="Corpbalsht">'Corp balsht'!$A$1:$F$75</definedName>
    <definedName name="Monthlies_printarea" localSheetId="3">#REF!</definedName>
    <definedName name="Monthlies_printarea" localSheetId="4">#REF!</definedName>
    <definedName name="Monthlies_printarea" localSheetId="7">#REF!</definedName>
    <definedName name="Monthlies_printarea" localSheetId="8">#REF!</definedName>
    <definedName name="Monthlies_printarea" localSheetId="13">#REF!</definedName>
    <definedName name="Monthlies_printarea" localSheetId="20">#REF!</definedName>
    <definedName name="Monthlies_printarea" localSheetId="21">#REF!</definedName>
    <definedName name="Monthlies_printarea" localSheetId="15">#REF!</definedName>
    <definedName name="Monthlies_printarea" localSheetId="16">#REF!</definedName>
    <definedName name="Monthlies_printarea">#REF!</definedName>
    <definedName name="Monthlies_title">#N/A</definedName>
    <definedName name="OpDay_printarea">#N/A</definedName>
    <definedName name="_xlnm.Print_Area" localSheetId="5">Capital!$A$1:$K$28</definedName>
    <definedName name="_xlnm.Print_Area" localSheetId="3">'Corp 20-21 qtr'!$A$1:$Q$71</definedName>
    <definedName name="_xlnm.Print_Area" localSheetId="4">'Corp 22-23 qtr'!$A$1:$Q$83</definedName>
    <definedName name="_xlnm.Print_Area" localSheetId="0">'Corp balsht'!$A$1:$J$74</definedName>
    <definedName name="_xlnm.Print_Area" localSheetId="1">'Corp cashflow'!$A$1:$K$62</definedName>
    <definedName name="_xlnm.Print_Area" localSheetId="2">'Corp IncState'!$A$1:$J$79</definedName>
    <definedName name="_xlnm.Print_Area" localSheetId="10">'Express 20-21opstats'!$A$1:$Q$89</definedName>
    <definedName name="_xlnm.Print_Area" localSheetId="7">'Express 20-21qtr'!$A$1:$Q$60</definedName>
    <definedName name="_xlnm.Print_Area" localSheetId="11">'Express 22-23 opstats'!$A$1:$Q$90</definedName>
    <definedName name="_xlnm.Print_Area" localSheetId="8">'Express 22-23 qtr'!$A$1:$Q$64</definedName>
    <definedName name="_xlnm.Print_Area" localSheetId="9">'Express annopstats'!$A$1:$J$88</definedName>
    <definedName name="_xlnm.Print_Area" localSheetId="6">'Express incstate'!$A$1:$I$63</definedName>
    <definedName name="_xlnm.Print_Area" localSheetId="13">'fleet '!$A$1:$W$63</definedName>
    <definedName name="_xlnm.Print_Area" localSheetId="23">'Frt 20-21opstats'!$A$1:$K$48</definedName>
    <definedName name="_xlnm.Print_Area" localSheetId="20">'Frt 20-21qtr '!$A$1:$Q$33</definedName>
    <definedName name="_xlnm.Print_Area" localSheetId="24">'Frt 22-23 opstats '!$A$1:$K$50</definedName>
    <definedName name="_xlnm.Print_Area" localSheetId="21">'Frt 22-23qtr'!$A$1:$Q$33</definedName>
    <definedName name="_xlnm.Print_Area" localSheetId="22">'Frt annopstats'!$A$1:$J$48</definedName>
    <definedName name="_xlnm.Print_Area" localSheetId="19">'Frt IncState'!$A$1:$J$32</definedName>
    <definedName name="_xlnm.Print_Area" localSheetId="15">'Grd 20-21qtr'!$A$1:$Q$34</definedName>
    <definedName name="_xlnm.Print_Area" localSheetId="18">'Grd 20-23opstats'!$A$1:$K$81</definedName>
    <definedName name="_xlnm.Print_Area" localSheetId="16">'Grd 22-23qtr'!$A$1:$Q$34</definedName>
    <definedName name="_xlnm.Print_Area" localSheetId="17">'Grd annopstats'!$A$1:$J$47</definedName>
    <definedName name="_xlnm.Print_Area" localSheetId="14">'Grd IncState'!$A$1:$J$32</definedName>
    <definedName name="_xlnm.Print_Area" localSheetId="12">jetfuel!$A$1:$K$41</definedName>
    <definedName name="YearQtr_printarea" localSheetId="3">#REF!</definedName>
    <definedName name="YearQtr_printarea" localSheetId="4">#REF!</definedName>
    <definedName name="YearQtr_printarea" localSheetId="7">#REF!</definedName>
    <definedName name="YearQtr_printarea" localSheetId="8">#REF!</definedName>
    <definedName name="YearQtr_printarea" localSheetId="13">#REF!</definedName>
    <definedName name="YearQtr_printarea" localSheetId="20">#REF!</definedName>
    <definedName name="YearQtr_printarea" localSheetId="21">#REF!</definedName>
    <definedName name="YearQtr_printarea" localSheetId="15">#REF!</definedName>
    <definedName name="YearQtr_printarea" localSheetId="16">#REF!</definedName>
    <definedName name="YearQtr_printarea">#REF!</definedName>
    <definedName name="YearQtr_title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8" i="31578" l="1"/>
  <c r="O48" i="31578"/>
  <c r="K56" i="5"/>
  <c r="I56" i="5"/>
  <c r="J24" i="1"/>
  <c r="I39" i="31574" l="1"/>
  <c r="G39" i="31574"/>
  <c r="E39" i="31574"/>
  <c r="Q28" i="31574"/>
  <c r="K28" i="31574"/>
  <c r="W26" i="31574"/>
  <c r="U26" i="31574"/>
  <c r="S26" i="31574"/>
  <c r="Q26" i="31574"/>
  <c r="O26" i="31574"/>
  <c r="M26" i="31574"/>
  <c r="K26" i="31574"/>
  <c r="I26" i="31574"/>
  <c r="G26" i="31574"/>
  <c r="E26" i="31574"/>
  <c r="W18" i="31574"/>
  <c r="W28" i="31574" s="1"/>
  <c r="U18" i="31574"/>
  <c r="U28" i="31574" s="1"/>
  <c r="S18" i="31574"/>
  <c r="S28" i="31574" s="1"/>
  <c r="Q18" i="31574"/>
  <c r="O18" i="31574"/>
  <c r="O28" i="31574" s="1"/>
  <c r="M18" i="31574"/>
  <c r="M28" i="31574" s="1"/>
  <c r="K18" i="31574"/>
  <c r="I18" i="31574"/>
  <c r="I28" i="31574" s="1"/>
  <c r="G18" i="31574"/>
  <c r="G28" i="31574" s="1"/>
  <c r="E18" i="31574"/>
  <c r="E28" i="31574" s="1"/>
  <c r="J18" i="31581"/>
  <c r="Q31" i="31568"/>
  <c r="Q46" i="31578"/>
  <c r="Q20" i="31577"/>
  <c r="K30" i="5" l="1"/>
  <c r="K19" i="5"/>
  <c r="J59" i="1"/>
  <c r="J47" i="1"/>
  <c r="K39" i="5" l="1"/>
  <c r="Q81" i="31575" l="1"/>
  <c r="Q18" i="31575" l="1"/>
  <c r="Q30" i="31569" l="1"/>
  <c r="I13" i="31549" l="1"/>
  <c r="K49" i="31582" l="1"/>
  <c r="Q13" i="31575"/>
  <c r="Q28" i="31575"/>
  <c r="Q15" i="31575" l="1"/>
  <c r="Q20" i="31575"/>
  <c r="O22" i="31580" l="1"/>
  <c r="O24" i="31580" s="1"/>
  <c r="O30" i="31580" s="1"/>
  <c r="O46" i="31578"/>
  <c r="O29" i="31578"/>
  <c r="O19" i="31578"/>
  <c r="O14" i="31578"/>
  <c r="O81" i="31575"/>
  <c r="O18" i="31575"/>
  <c r="O13" i="31575"/>
  <c r="O28" i="31575"/>
  <c r="O23" i="31579"/>
  <c r="O25" i="31579" s="1"/>
  <c r="O31" i="31579" s="1"/>
  <c r="J49" i="31582"/>
  <c r="J13" i="31576"/>
  <c r="O15" i="31575" l="1"/>
  <c r="O16" i="31578"/>
  <c r="O20" i="31577"/>
  <c r="O32" i="31577"/>
  <c r="O39" i="31577"/>
  <c r="O46" i="31577"/>
  <c r="O20" i="31575" l="1"/>
  <c r="O65" i="31577"/>
  <c r="O21" i="31578"/>
  <c r="O48" i="31577"/>
  <c r="O33" i="31578" l="1"/>
  <c r="O54" i="31578" s="1"/>
  <c r="O52" i="31577"/>
  <c r="O66" i="31577"/>
  <c r="K81" i="31575"/>
  <c r="I81" i="31575"/>
  <c r="G81" i="31575"/>
  <c r="E81" i="31575"/>
  <c r="C81" i="31575"/>
  <c r="J13" i="31516" l="1"/>
  <c r="K16" i="52" l="1"/>
  <c r="I13" i="31576" l="1"/>
  <c r="M22" i="31580"/>
  <c r="M24" i="31580" s="1"/>
  <c r="M30" i="31580" s="1"/>
  <c r="I49" i="31582"/>
  <c r="M23" i="31579"/>
  <c r="M46" i="31578"/>
  <c r="M29" i="31578"/>
  <c r="M19" i="31578"/>
  <c r="M14" i="31578"/>
  <c r="M16" i="31578" s="1"/>
  <c r="M46" i="31577"/>
  <c r="M32" i="31577"/>
  <c r="M25" i="31579" l="1"/>
  <c r="M21" i="31578"/>
  <c r="M31" i="31579" l="1"/>
  <c r="M33" i="31578"/>
  <c r="M48" i="31578" s="1"/>
  <c r="M54" i="31578" s="1"/>
  <c r="K14" i="31578" l="1"/>
  <c r="K16" i="31578" s="1"/>
  <c r="K19" i="31578"/>
  <c r="K29" i="31578"/>
  <c r="K21" i="31578" l="1"/>
  <c r="K33" i="31578" s="1"/>
  <c r="F13" i="107" l="1"/>
  <c r="E13" i="107"/>
  <c r="D13" i="107"/>
  <c r="C13" i="107"/>
  <c r="K13" i="107"/>
  <c r="J13" i="107"/>
  <c r="I13" i="107"/>
  <c r="H13" i="107"/>
  <c r="F13" i="31576"/>
  <c r="E13" i="31576"/>
  <c r="D13" i="31576"/>
  <c r="C13" i="31576"/>
  <c r="H13" i="31576"/>
  <c r="F17" i="31582"/>
  <c r="K17" i="31582"/>
  <c r="J17" i="31582"/>
  <c r="I17" i="31582"/>
  <c r="H17" i="31582"/>
  <c r="F49" i="31582"/>
  <c r="E49" i="31582"/>
  <c r="D49" i="31582"/>
  <c r="C49" i="31582"/>
  <c r="I28" i="31563"/>
  <c r="G28" i="31563"/>
  <c r="E28" i="31563"/>
  <c r="C28" i="31563"/>
  <c r="I18" i="31563"/>
  <c r="G18" i="31563"/>
  <c r="E18" i="31563"/>
  <c r="C18" i="31563"/>
  <c r="I13" i="31563"/>
  <c r="I15" i="31563"/>
  <c r="I20" i="31563"/>
  <c r="G13" i="31563"/>
  <c r="G15" i="31563"/>
  <c r="G20" i="31563"/>
  <c r="E13" i="31563"/>
  <c r="E15" i="31563"/>
  <c r="E20" i="31563"/>
  <c r="C13" i="31563"/>
  <c r="C15" i="31563"/>
  <c r="C20" i="31563"/>
  <c r="Q28" i="31563"/>
  <c r="O28" i="31563"/>
  <c r="M28" i="31563"/>
  <c r="K28" i="31563"/>
  <c r="Q18" i="31563"/>
  <c r="O18" i="31563"/>
  <c r="M18" i="31563"/>
  <c r="K18" i="31563"/>
  <c r="Q15" i="31563"/>
  <c r="Q20" i="31563"/>
  <c r="O15" i="31563"/>
  <c r="O20" i="31563"/>
  <c r="Q13" i="31563"/>
  <c r="O13" i="31563"/>
  <c r="M13" i="31563"/>
  <c r="M15" i="31563"/>
  <c r="M20" i="31563"/>
  <c r="K13" i="31563"/>
  <c r="K15" i="31563"/>
  <c r="K20" i="31563"/>
  <c r="I28" i="31575"/>
  <c r="G28" i="31575"/>
  <c r="E28" i="31575"/>
  <c r="C28" i="31575"/>
  <c r="I18" i="31575"/>
  <c r="G18" i="31575"/>
  <c r="E18" i="31575"/>
  <c r="C18" i="31575"/>
  <c r="I13" i="31575"/>
  <c r="G13" i="31575"/>
  <c r="G15" i="31575"/>
  <c r="G20" i="31575"/>
  <c r="E13" i="31575"/>
  <c r="E15" i="31575" s="1"/>
  <c r="E20" i="31575" s="1"/>
  <c r="C13" i="31575"/>
  <c r="C15" i="31575" s="1"/>
  <c r="C20" i="31575" s="1"/>
  <c r="D13" i="31516"/>
  <c r="I22" i="31569"/>
  <c r="I24" i="31569"/>
  <c r="I30" i="31569"/>
  <c r="G22" i="31569"/>
  <c r="G24" i="31569"/>
  <c r="G30" i="31569"/>
  <c r="E22" i="31569"/>
  <c r="E24" i="31569"/>
  <c r="E30" i="31569"/>
  <c r="C22" i="31569"/>
  <c r="C24" i="31569"/>
  <c r="C30" i="31569"/>
  <c r="Q22" i="31569"/>
  <c r="Q24" i="31569"/>
  <c r="O22" i="31569"/>
  <c r="O24" i="31569"/>
  <c r="O30" i="31569"/>
  <c r="M22" i="31569"/>
  <c r="M24" i="31569"/>
  <c r="M30" i="31569"/>
  <c r="K22" i="31569"/>
  <c r="K24" i="31569"/>
  <c r="K30" i="31569"/>
  <c r="I22" i="31580"/>
  <c r="I24" i="31580"/>
  <c r="I30" i="31580"/>
  <c r="G22" i="31580"/>
  <c r="G24" i="31580" s="1"/>
  <c r="G30" i="31580" s="1"/>
  <c r="E22" i="31580"/>
  <c r="E24" i="31580" s="1"/>
  <c r="E30" i="31580" s="1"/>
  <c r="C22" i="31580"/>
  <c r="C24" i="31580"/>
  <c r="C30" i="31580" s="1"/>
  <c r="D21" i="31515"/>
  <c r="D23" i="31515" s="1"/>
  <c r="D29" i="31515" s="1"/>
  <c r="D18" i="31581"/>
  <c r="I23" i="31568"/>
  <c r="I25" i="31568"/>
  <c r="I31" i="31568"/>
  <c r="G23" i="31568"/>
  <c r="G25" i="31568"/>
  <c r="G31" i="31568"/>
  <c r="E23" i="31568"/>
  <c r="E25" i="31568"/>
  <c r="E31" i="31568"/>
  <c r="C23" i="31568"/>
  <c r="C25" i="31568"/>
  <c r="C31" i="31568"/>
  <c r="Q23" i="31568"/>
  <c r="Q25" i="31568"/>
  <c r="O23" i="31568"/>
  <c r="O25" i="31568"/>
  <c r="O31" i="31568"/>
  <c r="M23" i="31568"/>
  <c r="M25" i="31568"/>
  <c r="M31" i="31568"/>
  <c r="K23" i="31568"/>
  <c r="K25" i="31568"/>
  <c r="K31" i="31568"/>
  <c r="I23" i="31579"/>
  <c r="I25" i="31579" s="1"/>
  <c r="I31" i="31579" s="1"/>
  <c r="G23" i="31579"/>
  <c r="G25" i="31579" s="1"/>
  <c r="G31" i="31579" s="1"/>
  <c r="E23" i="31579"/>
  <c r="E25" i="31579" s="1"/>
  <c r="E31" i="31579" s="1"/>
  <c r="C23" i="31579"/>
  <c r="C25" i="31579" s="1"/>
  <c r="C31" i="31579" s="1"/>
  <c r="D21" i="116"/>
  <c r="D23" i="116" s="1"/>
  <c r="D29" i="116" s="1"/>
  <c r="D27" i="31552"/>
  <c r="D17" i="31552"/>
  <c r="D12" i="31552"/>
  <c r="D14" i="31552" s="1"/>
  <c r="D19" i="31552" s="1"/>
  <c r="I46" i="31567"/>
  <c r="G46" i="31567"/>
  <c r="E46" i="31567"/>
  <c r="C46" i="31567"/>
  <c r="I29" i="31567"/>
  <c r="G29" i="31567"/>
  <c r="E29" i="31567"/>
  <c r="C29" i="31567"/>
  <c r="I19" i="31567"/>
  <c r="G19" i="31567"/>
  <c r="E19" i="31567"/>
  <c r="C19" i="31567"/>
  <c r="I14" i="31567"/>
  <c r="I16" i="31567"/>
  <c r="I21" i="31567"/>
  <c r="I33" i="31567"/>
  <c r="G14" i="31567"/>
  <c r="G16" i="31567"/>
  <c r="G21" i="31567"/>
  <c r="G33" i="31567"/>
  <c r="E14" i="31567"/>
  <c r="E16" i="31567"/>
  <c r="E21" i="31567"/>
  <c r="E33" i="31567"/>
  <c r="C14" i="31567"/>
  <c r="C16" i="31567"/>
  <c r="C21" i="31567"/>
  <c r="C33" i="31567"/>
  <c r="C48" i="31567"/>
  <c r="C54" i="31567"/>
  <c r="Q46" i="31567"/>
  <c r="O46" i="31567"/>
  <c r="M46" i="31567"/>
  <c r="K46" i="31567"/>
  <c r="Q29" i="31567"/>
  <c r="O29" i="31567"/>
  <c r="M29" i="31567"/>
  <c r="K29" i="31567"/>
  <c r="Q19" i="31567"/>
  <c r="O19" i="31567"/>
  <c r="M19" i="31567"/>
  <c r="K19" i="31567"/>
  <c r="Q14" i="31567"/>
  <c r="Q16" i="31567"/>
  <c r="Q21" i="31567"/>
  <c r="Q33" i="31567"/>
  <c r="Q48" i="31567"/>
  <c r="Q54" i="31567"/>
  <c r="O14" i="31567"/>
  <c r="O16" i="31567"/>
  <c r="O21" i="31567"/>
  <c r="O33" i="31567"/>
  <c r="O48" i="31567"/>
  <c r="O54" i="31567"/>
  <c r="M14" i="31567"/>
  <c r="M16" i="31567"/>
  <c r="M21" i="31567"/>
  <c r="M33" i="31567"/>
  <c r="K14" i="31567"/>
  <c r="K16" i="31567"/>
  <c r="K21" i="31567"/>
  <c r="K33" i="31567"/>
  <c r="I46" i="31578"/>
  <c r="G46" i="31578"/>
  <c r="E46" i="31578"/>
  <c r="C46" i="31578"/>
  <c r="I29" i="31578"/>
  <c r="G29" i="31578"/>
  <c r="E29" i="31578"/>
  <c r="C29" i="31578"/>
  <c r="I19" i="31578"/>
  <c r="G19" i="31578"/>
  <c r="E19" i="31578"/>
  <c r="C19" i="31578"/>
  <c r="I14" i="31578"/>
  <c r="I16" i="31578" s="1"/>
  <c r="G14" i="31578"/>
  <c r="E14" i="31578"/>
  <c r="E16" i="31578" s="1"/>
  <c r="C14" i="31578"/>
  <c r="C16" i="31578" s="1"/>
  <c r="C45" i="31549"/>
  <c r="C28" i="31549"/>
  <c r="C18" i="31549"/>
  <c r="C13" i="31549"/>
  <c r="C15" i="31549" s="1"/>
  <c r="C20" i="31549" s="1"/>
  <c r="E25" i="52"/>
  <c r="E16" i="52"/>
  <c r="I48" i="31566"/>
  <c r="I52" i="31566"/>
  <c r="I46" i="31566"/>
  <c r="G46" i="31566"/>
  <c r="E46" i="31566"/>
  <c r="C46" i="31566"/>
  <c r="I39" i="31566"/>
  <c r="I65" i="31566"/>
  <c r="G39" i="31566"/>
  <c r="G48" i="31566"/>
  <c r="E39" i="31566"/>
  <c r="E48" i="31566"/>
  <c r="C39" i="31566"/>
  <c r="C48" i="31566"/>
  <c r="I32" i="31566"/>
  <c r="G32" i="31566"/>
  <c r="E32" i="31566"/>
  <c r="C32" i="31566"/>
  <c r="I20" i="31566"/>
  <c r="G20" i="31566"/>
  <c r="E20" i="31566"/>
  <c r="C20" i="31566"/>
  <c r="Q48" i="31566"/>
  <c r="Q66" i="31566"/>
  <c r="Q46" i="31566"/>
  <c r="O46" i="31566"/>
  <c r="M46" i="31566"/>
  <c r="K46" i="31566"/>
  <c r="Q39" i="31566"/>
  <c r="Q65" i="31566"/>
  <c r="O39" i="31566"/>
  <c r="O48" i="31566"/>
  <c r="M39" i="31566"/>
  <c r="M48" i="31566"/>
  <c r="K39" i="31566"/>
  <c r="K48" i="31566"/>
  <c r="Q32" i="31566"/>
  <c r="O32" i="31566"/>
  <c r="M32" i="31566"/>
  <c r="K32" i="31566"/>
  <c r="Q20" i="31566"/>
  <c r="O20" i="31566"/>
  <c r="M20" i="31566"/>
  <c r="K20" i="31566"/>
  <c r="I46" i="31577"/>
  <c r="G46" i="31577"/>
  <c r="E46" i="31577"/>
  <c r="C46" i="31577"/>
  <c r="I39" i="31577"/>
  <c r="G39" i="31577"/>
  <c r="E39" i="31577"/>
  <c r="C39" i="31577"/>
  <c r="I32" i="31577"/>
  <c r="G32" i="31577"/>
  <c r="E32" i="31577"/>
  <c r="C32" i="31577"/>
  <c r="I20" i="31577"/>
  <c r="G20" i="31577"/>
  <c r="E20" i="31577"/>
  <c r="C20" i="31577"/>
  <c r="D41" i="6"/>
  <c r="D34" i="6"/>
  <c r="D27" i="6"/>
  <c r="D15" i="6"/>
  <c r="E51" i="5"/>
  <c r="E39" i="5"/>
  <c r="E30" i="5"/>
  <c r="D69" i="1"/>
  <c r="D59" i="1"/>
  <c r="D47" i="1"/>
  <c r="D71" i="1" s="1"/>
  <c r="D34" i="1"/>
  <c r="D16" i="1"/>
  <c r="D36" i="1" s="1"/>
  <c r="D24" i="1"/>
  <c r="D28" i="1" s="1"/>
  <c r="K48" i="31567"/>
  <c r="K54" i="31567"/>
  <c r="M48" i="31567"/>
  <c r="M54" i="31567"/>
  <c r="E48" i="31567"/>
  <c r="E54" i="31567"/>
  <c r="G48" i="31567"/>
  <c r="G54" i="31567"/>
  <c r="I48" i="31567"/>
  <c r="I54" i="31567"/>
  <c r="E66" i="31566"/>
  <c r="E52" i="31566"/>
  <c r="G66" i="31566"/>
  <c r="G52" i="31566"/>
  <c r="C52" i="31566"/>
  <c r="C66" i="31566"/>
  <c r="I66" i="31566"/>
  <c r="E65" i="31566"/>
  <c r="G65" i="31566"/>
  <c r="C65" i="31566"/>
  <c r="M66" i="31566"/>
  <c r="M52" i="31566"/>
  <c r="K52" i="31566"/>
  <c r="K66" i="31566"/>
  <c r="O66" i="31566"/>
  <c r="O52" i="31566"/>
  <c r="M65" i="31566"/>
  <c r="Q52" i="31566"/>
  <c r="O65" i="31566"/>
  <c r="K65" i="31566"/>
  <c r="H18" i="31581"/>
  <c r="F18" i="31581"/>
  <c r="H13" i="31516"/>
  <c r="H21" i="31515"/>
  <c r="H23" i="31515" s="1"/>
  <c r="H29" i="31515" s="1"/>
  <c r="H21" i="116"/>
  <c r="H23" i="116"/>
  <c r="H29" i="116"/>
  <c r="H17" i="31552"/>
  <c r="H12" i="31552"/>
  <c r="H14" i="31552" s="1"/>
  <c r="H19" i="31552" s="1"/>
  <c r="H27" i="31552"/>
  <c r="G45" i="31549"/>
  <c r="G28" i="31549"/>
  <c r="G18" i="31549"/>
  <c r="G13" i="31549"/>
  <c r="G15" i="31549" s="1"/>
  <c r="G20" i="31549" s="1"/>
  <c r="G32" i="31549" s="1"/>
  <c r="I25" i="52"/>
  <c r="I16" i="52"/>
  <c r="H15" i="6"/>
  <c r="I39" i="5"/>
  <c r="H34" i="6"/>
  <c r="H27" i="6"/>
  <c r="H41" i="6"/>
  <c r="I30" i="5"/>
  <c r="I51" i="5"/>
  <c r="H69" i="1"/>
  <c r="H59" i="1"/>
  <c r="H47" i="1"/>
  <c r="H71" i="1" s="1"/>
  <c r="H34" i="1"/>
  <c r="H24" i="1"/>
  <c r="H16" i="1"/>
  <c r="H36" i="1" s="1"/>
  <c r="H28" i="1"/>
  <c r="F13" i="31516"/>
  <c r="F21" i="31515"/>
  <c r="F23" i="31515" s="1"/>
  <c r="F29" i="31515" s="1"/>
  <c r="G51" i="5"/>
  <c r="F59" i="1"/>
  <c r="F71" i="1" s="1"/>
  <c r="F34" i="1"/>
  <c r="F47" i="1"/>
  <c r="F41" i="6"/>
  <c r="F15" i="6"/>
  <c r="F34" i="6"/>
  <c r="F27" i="6"/>
  <c r="E45" i="31549"/>
  <c r="E28" i="31549"/>
  <c r="E18" i="31549"/>
  <c r="E13" i="31549"/>
  <c r="E15" i="31549" s="1"/>
  <c r="G25" i="52"/>
  <c r="G16" i="52"/>
  <c r="G39" i="5"/>
  <c r="G30" i="5"/>
  <c r="F69" i="1"/>
  <c r="F24" i="1"/>
  <c r="F28" i="1" s="1"/>
  <c r="F36" i="1" s="1"/>
  <c r="F16" i="1"/>
  <c r="F21" i="116"/>
  <c r="F23" i="116" s="1"/>
  <c r="F29" i="116" s="1"/>
  <c r="I18" i="31549"/>
  <c r="F17" i="31552"/>
  <c r="F27" i="31552"/>
  <c r="F12" i="31552"/>
  <c r="F14" i="31552" s="1"/>
  <c r="F19" i="31552" s="1"/>
  <c r="I15" i="31575" l="1"/>
  <c r="I48" i="31577"/>
  <c r="I66" i="31577" s="1"/>
  <c r="C32" i="31549"/>
  <c r="G16" i="31578"/>
  <c r="I21" i="31578"/>
  <c r="I33" i="31578" s="1"/>
  <c r="E20" i="31549"/>
  <c r="E32" i="31549" s="1"/>
  <c r="E47" i="31549" s="1"/>
  <c r="E52" i="31549" s="1"/>
  <c r="C47" i="31549"/>
  <c r="C52" i="31549" s="1"/>
  <c r="G47" i="31549"/>
  <c r="G52" i="31549" s="1"/>
  <c r="E65" i="31577"/>
  <c r="Q19" i="31578"/>
  <c r="E56" i="5"/>
  <c r="E59" i="5" s="1"/>
  <c r="I48" i="31578"/>
  <c r="I54" i="31578" s="1"/>
  <c r="H43" i="6"/>
  <c r="H47" i="6" s="1"/>
  <c r="D43" i="6"/>
  <c r="D47" i="6" s="1"/>
  <c r="C21" i="31578"/>
  <c r="C33" i="31578" s="1"/>
  <c r="C65" i="31577"/>
  <c r="G65" i="31577"/>
  <c r="I65" i="31577"/>
  <c r="C48" i="31577"/>
  <c r="C52" i="31577" s="1"/>
  <c r="E48" i="31577"/>
  <c r="E66" i="31577" s="1"/>
  <c r="G56" i="5"/>
  <c r="G59" i="5" s="1"/>
  <c r="I59" i="5"/>
  <c r="C48" i="31578"/>
  <c r="C54" i="31578" s="1"/>
  <c r="E21" i="31578"/>
  <c r="G48" i="31577"/>
  <c r="F43" i="6"/>
  <c r="F47" i="6" s="1"/>
  <c r="J17" i="31552"/>
  <c r="J28" i="1"/>
  <c r="K18" i="31575"/>
  <c r="K39" i="31577"/>
  <c r="K51" i="5"/>
  <c r="K25" i="52"/>
  <c r="K32" i="31577"/>
  <c r="J41" i="6"/>
  <c r="J34" i="1"/>
  <c r="K22" i="31580"/>
  <c r="K24" i="31580" s="1"/>
  <c r="K30" i="31580" s="1"/>
  <c r="K46" i="31577"/>
  <c r="K46" i="31578"/>
  <c r="I28" i="31549"/>
  <c r="J27" i="6"/>
  <c r="J27" i="31552"/>
  <c r="H49" i="31582"/>
  <c r="K28" i="31575"/>
  <c r="J69" i="1"/>
  <c r="J71" i="1" s="1"/>
  <c r="K20" i="31577"/>
  <c r="K23" i="31579"/>
  <c r="K25" i="31579" s="1"/>
  <c r="K31" i="31579" s="1"/>
  <c r="K13" i="31575"/>
  <c r="K15" i="31575" s="1"/>
  <c r="J16" i="1"/>
  <c r="J15" i="6"/>
  <c r="I20" i="31575" l="1"/>
  <c r="Q46" i="31577"/>
  <c r="I52" i="31577"/>
  <c r="G21" i="31578"/>
  <c r="G33" i="31578"/>
  <c r="G48" i="31578" s="1"/>
  <c r="G54" i="31578" s="1"/>
  <c r="J36" i="1"/>
  <c r="Q29" i="31578"/>
  <c r="Q32" i="31577"/>
  <c r="Q14" i="31578"/>
  <c r="C66" i="31577"/>
  <c r="E52" i="31577"/>
  <c r="E33" i="31578"/>
  <c r="E48" i="31578" s="1"/>
  <c r="E54" i="31578" s="1"/>
  <c r="G66" i="31577"/>
  <c r="G52" i="31577"/>
  <c r="I15" i="31549"/>
  <c r="K65" i="31577"/>
  <c r="K48" i="31577"/>
  <c r="K20" i="31575"/>
  <c r="K52" i="31577" l="1"/>
  <c r="Q16" i="31578"/>
  <c r="Q21" i="31578" s="1"/>
  <c r="I20" i="31549"/>
  <c r="K66" i="31577"/>
  <c r="I32" i="31549" l="1"/>
  <c r="K48" i="31578"/>
  <c r="K54" i="31578" s="1"/>
  <c r="Q33" i="31578" l="1"/>
  <c r="Q54" i="31578" s="1"/>
  <c r="M81" i="31575" l="1"/>
  <c r="M28" i="31575" l="1"/>
  <c r="M18" i="31575"/>
  <c r="M13" i="31575"/>
  <c r="J12" i="31552"/>
  <c r="M15" i="31575" l="1"/>
  <c r="J14" i="31552"/>
  <c r="J19" i="31552" l="1"/>
  <c r="M20" i="31575"/>
  <c r="M20" i="31577" l="1"/>
  <c r="J34" i="6" l="1"/>
  <c r="J43" i="6" s="1"/>
  <c r="J47" i="6" s="1"/>
  <c r="M39" i="31577"/>
  <c r="M65" i="31577" l="1"/>
  <c r="Q39" i="31577"/>
  <c r="M48" i="31577"/>
  <c r="Q65" i="31577" l="1"/>
  <c r="Q48" i="31577"/>
  <c r="Q66" i="31577" s="1"/>
  <c r="Q52" i="31577"/>
  <c r="M66" i="31577"/>
  <c r="M52" i="31577"/>
  <c r="K59" i="5" l="1"/>
  <c r="J21" i="31515" l="1"/>
  <c r="J23" i="31515" s="1"/>
  <c r="J29" i="31515" s="1"/>
  <c r="Q22" i="31580"/>
  <c r="Q24" i="31580" s="1"/>
  <c r="Q30" i="31580" s="1"/>
  <c r="I45" i="31549"/>
  <c r="I47" i="31549" s="1"/>
  <c r="I52" i="31549" s="1"/>
  <c r="J21" i="116" l="1"/>
  <c r="Q23" i="31579" l="1"/>
  <c r="Q25" i="31579" s="1"/>
  <c r="Q31" i="31579" s="1"/>
  <c r="J23" i="116"/>
  <c r="J29" i="116" l="1"/>
</calcChain>
</file>

<file path=xl/sharedStrings.xml><?xml version="1.0" encoding="utf-8"?>
<sst xmlns="http://schemas.openxmlformats.org/spreadsheetml/2006/main" count="1311" uniqueCount="358">
  <si>
    <t>FedEx Corporation</t>
  </si>
  <si>
    <t>Condensed Consolidated Balance Sheets</t>
  </si>
  <si>
    <r>
      <t xml:space="preserve">May 31  </t>
    </r>
    <r>
      <rPr>
        <sz val="2"/>
        <color indexed="8"/>
        <rFont val="Arial"/>
        <family val="2"/>
      </rPr>
      <t>.</t>
    </r>
  </si>
  <si>
    <t>In millions (except share data)</t>
  </si>
  <si>
    <t>FY 2020</t>
  </si>
  <si>
    <t>FY 2021</t>
  </si>
  <si>
    <t>ASSETS</t>
  </si>
  <si>
    <t>Current Assets</t>
  </si>
  <si>
    <t>Cash and cash equivalents</t>
  </si>
  <si>
    <t>Receivables, less allowances</t>
  </si>
  <si>
    <t>Spare parts, supplies, and fuel, less allowances</t>
  </si>
  <si>
    <t>Prepaid expenses and other</t>
  </si>
  <si>
    <t xml:space="preserve">     Total current assets</t>
  </si>
  <si>
    <t>Property and Equipment, at Cost</t>
  </si>
  <si>
    <t>Aircraft and related equipment</t>
  </si>
  <si>
    <t>Package handling and ground support equipment</t>
  </si>
  <si>
    <t>Information technology</t>
  </si>
  <si>
    <t>Vehicles and trailers</t>
  </si>
  <si>
    <t>Facilities and other</t>
  </si>
  <si>
    <t>Less accumulated depreciation and amortization</t>
  </si>
  <si>
    <t xml:space="preserve">     Net property and equipment</t>
  </si>
  <si>
    <t>Other Long-Term Assets</t>
  </si>
  <si>
    <t>Operating lease right-of-use-assets, net</t>
  </si>
  <si>
    <t>Other assets</t>
  </si>
  <si>
    <t xml:space="preserve">     Total other long-term assets</t>
  </si>
  <si>
    <t>LIABILITIES AND COMMON STOCKHOLDERS' INVESTMENT</t>
  </si>
  <si>
    <t>Current Liabilities</t>
  </si>
  <si>
    <t>Short-term borrowings</t>
  </si>
  <si>
    <t>Current portion of long-term debt</t>
  </si>
  <si>
    <t>Accrued salaries and employee benefits</t>
  </si>
  <si>
    <t>Accounts payable</t>
  </si>
  <si>
    <t xml:space="preserve">Operating lease liabilities </t>
  </si>
  <si>
    <t>Accrued expenses</t>
  </si>
  <si>
    <t xml:space="preserve">     Total current liabilities</t>
  </si>
  <si>
    <t>Long-Term Debt, Less Current Portion</t>
  </si>
  <si>
    <t>Other Long-Term Liabilities</t>
  </si>
  <si>
    <t>Deferred income taxes</t>
  </si>
  <si>
    <t>Pension, postretirement healthcare, and other benefit obligations</t>
  </si>
  <si>
    <t>Self-insurance accruals</t>
  </si>
  <si>
    <t>Deferred lease obligations</t>
  </si>
  <si>
    <t>Other liabilities</t>
  </si>
  <si>
    <t xml:space="preserve">     Total other long-term liabilities</t>
  </si>
  <si>
    <t>Commitments and Contingencies</t>
  </si>
  <si>
    <t>Common Stockholders' Investment</t>
  </si>
  <si>
    <t>Common stock $0.10 par value; 800 million shares auth.</t>
  </si>
  <si>
    <t>Additional paid-in capital</t>
  </si>
  <si>
    <t>Retained earnings</t>
  </si>
  <si>
    <t>Treasury stock, at cost</t>
  </si>
  <si>
    <t xml:space="preserve">     Total common stockholders' investment</t>
  </si>
  <si>
    <t>Condensed Consolidated Statements of Cash Flows</t>
  </si>
  <si>
    <r>
      <t xml:space="preserve">Years ended May 31  </t>
    </r>
    <r>
      <rPr>
        <sz val="2"/>
        <color indexed="8"/>
        <rFont val="Arial"/>
        <family val="2"/>
      </rPr>
      <t>.</t>
    </r>
  </si>
  <si>
    <t>In millions</t>
  </si>
  <si>
    <t>FY 2022</t>
  </si>
  <si>
    <t>OPERATING ACTIVITIES</t>
  </si>
  <si>
    <t>Net income</t>
  </si>
  <si>
    <t>Adjustments to reconcile net income to cash provided by</t>
  </si>
  <si>
    <t xml:space="preserve">   operating activities:</t>
  </si>
  <si>
    <t xml:space="preserve">   Depreciation and amortization</t>
  </si>
  <si>
    <t xml:space="preserve">   Provision for uncollectible accounts</t>
  </si>
  <si>
    <t xml:space="preserve">   Other noncash items including leases and deferred income tax  </t>
  </si>
  <si>
    <t xml:space="preserve">   Stock-based compensation</t>
  </si>
  <si>
    <t xml:space="preserve">   Retirement plans mark-to-market adjustments</t>
  </si>
  <si>
    <t xml:space="preserve">   Loss on extinguishment of debt</t>
  </si>
  <si>
    <t xml:space="preserve">   Gain from sale of business</t>
  </si>
  <si>
    <t xml:space="preserve">   Goodwill and other asset impairment charges</t>
  </si>
  <si>
    <t xml:space="preserve">   Changes in operating assets and liabilities, net of the effects</t>
  </si>
  <si>
    <t xml:space="preserve">      of businesses acquired:</t>
  </si>
  <si>
    <t xml:space="preserve">      Receivables</t>
  </si>
  <si>
    <t xml:space="preserve">      Other current assets</t>
  </si>
  <si>
    <t xml:space="preserve">      Accounts payable and other operating liabilities</t>
  </si>
  <si>
    <t xml:space="preserve">      Other, net</t>
  </si>
  <si>
    <t>Cash provided by operating activities</t>
  </si>
  <si>
    <t>INVESTING ACTIVITIES</t>
  </si>
  <si>
    <t xml:space="preserve">   Capital expenditures</t>
  </si>
  <si>
    <t xml:space="preserve">   Business acquisitions, net of cash acquired</t>
  </si>
  <si>
    <t xml:space="preserve">   Purchase of investments</t>
  </si>
  <si>
    <t xml:space="preserve">   Proceeds from sale of business</t>
  </si>
  <si>
    <t xml:space="preserve">   Proceeds from asset dispositions and other</t>
  </si>
  <si>
    <t>Cash used in investing activities</t>
  </si>
  <si>
    <t>FINANCING ACTIVITIES</t>
  </si>
  <si>
    <t>Proceeds from short-term borrowings, net</t>
  </si>
  <si>
    <t>Payments on debt</t>
  </si>
  <si>
    <t>Proceeds from debt issuances</t>
  </si>
  <si>
    <t>Proceeds from stock issuances</t>
  </si>
  <si>
    <t>Dividends paid</t>
  </si>
  <si>
    <t>Purchase of treasury stock</t>
  </si>
  <si>
    <t>Other, net</t>
  </si>
  <si>
    <t>Cash provided by (used in) financing activities</t>
  </si>
  <si>
    <t>Effect of exchange rate changes on cash</t>
  </si>
  <si>
    <t>CASH AND CASH EQUIVALENTS</t>
  </si>
  <si>
    <t>Net (decrease) increase in cash and cash equivalents</t>
  </si>
  <si>
    <t>Cash and cash equivalents at beginning of period</t>
  </si>
  <si>
    <t>Cash and cash equivalents at end of period</t>
  </si>
  <si>
    <t>Annual Consolidated Statements of Income</t>
  </si>
  <si>
    <t>Years ended May 31</t>
  </si>
  <si>
    <t>In millions, except EPS</t>
  </si>
  <si>
    <t>Revenue:</t>
  </si>
  <si>
    <t>FedEx Express segment</t>
  </si>
  <si>
    <t>Net Income</t>
  </si>
  <si>
    <t>FedEx Ground segment</t>
  </si>
  <si>
    <r>
      <t>FedEx Freight</t>
    </r>
    <r>
      <rPr>
        <vertAlign val="superscript"/>
        <sz val="12"/>
        <rFont val="Arial"/>
        <family val="2"/>
      </rPr>
      <t xml:space="preserve">  </t>
    </r>
    <r>
      <rPr>
        <sz val="12"/>
        <rFont val="Arial"/>
        <family val="2"/>
      </rPr>
      <t>segment</t>
    </r>
  </si>
  <si>
    <t>FedEx Services segment</t>
  </si>
  <si>
    <t>Other and eliminations</t>
  </si>
  <si>
    <t xml:space="preserve">    Total Revenue</t>
  </si>
  <si>
    <t>Total</t>
  </si>
  <si>
    <t>Operating Expenses:</t>
  </si>
  <si>
    <t>Salaries and employee benefits</t>
  </si>
  <si>
    <t>Purchased transportation</t>
  </si>
  <si>
    <t>Rentals and landing fees</t>
  </si>
  <si>
    <t>Depreciation and amortization</t>
  </si>
  <si>
    <t>Fuel</t>
  </si>
  <si>
    <t>Maintenance and repairs</t>
  </si>
  <si>
    <t>Goodwill and other asset impairment charges</t>
  </si>
  <si>
    <t>Other</t>
  </si>
  <si>
    <t xml:space="preserve">    Total Operating Expenses</t>
  </si>
  <si>
    <t>Corporate, other, and eliminations</t>
  </si>
  <si>
    <t xml:space="preserve">    Total Operating Income</t>
  </si>
  <si>
    <t>Other (Expense) Income:</t>
  </si>
  <si>
    <t>Interest, net</t>
  </si>
  <si>
    <t>Loss on debt extinguishment</t>
  </si>
  <si>
    <t>Income Before Income Taxes</t>
  </si>
  <si>
    <t>Provision for Income Taxes (Benefit)</t>
  </si>
  <si>
    <t>Basic Earnings Per Share</t>
  </si>
  <si>
    <t>Weighted Avg. Common Shares</t>
  </si>
  <si>
    <t>Diluted Earnings Per Share</t>
  </si>
  <si>
    <t>Weighted Avg. Diluted Shares</t>
  </si>
  <si>
    <t>SELECTED STATISTICS</t>
  </si>
  <si>
    <t>Operating Margin</t>
  </si>
  <si>
    <t>Pre-tax Margin</t>
  </si>
  <si>
    <t>Return on Assets</t>
  </si>
  <si>
    <t>Return on Equity</t>
  </si>
  <si>
    <t>Dividends Paid Per Common Share</t>
  </si>
  <si>
    <t>1 -</t>
  </si>
  <si>
    <t>2 -</t>
  </si>
  <si>
    <t>Quarterly Consolidated Statements of Income</t>
  </si>
  <si>
    <t>FIRST</t>
  </si>
  <si>
    <t>SECOND</t>
  </si>
  <si>
    <t>THIRD</t>
  </si>
  <si>
    <t>FOURTH</t>
  </si>
  <si>
    <t>QUARTER</t>
  </si>
  <si>
    <r>
      <t xml:space="preserve"> </t>
    </r>
    <r>
      <rPr>
        <b/>
        <u/>
        <sz val="12"/>
        <color indexed="8"/>
        <rFont val="Arial"/>
        <family val="2"/>
      </rPr>
      <t>QUARTER</t>
    </r>
  </si>
  <si>
    <r>
      <t>FedEx Freight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>segment</t>
    </r>
  </si>
  <si>
    <t>Operating Income (Loss):</t>
  </si>
  <si>
    <t>Other Income (Expense):</t>
  </si>
  <si>
    <t>Other retirement plans income</t>
  </si>
  <si>
    <t xml:space="preserve">    Total Other Income (Expense)</t>
  </si>
  <si>
    <t>Income (Loss) Before Income Taxes</t>
  </si>
  <si>
    <t>Net Income (Loss)</t>
  </si>
  <si>
    <t xml:space="preserve">Unaudited.  Differences may result due to rounding.  </t>
  </si>
  <si>
    <t>Year ended May 31</t>
  </si>
  <si>
    <t xml:space="preserve">    Total Operating Income (Loss)</t>
  </si>
  <si>
    <t>Provision for Income Taxes</t>
  </si>
  <si>
    <t>Capital Expenditures</t>
  </si>
  <si>
    <t>By Asset Type</t>
  </si>
  <si>
    <t>By Segment</t>
  </si>
  <si>
    <t>FedEx Freight segment</t>
  </si>
  <si>
    <t>FedEx Express Segment</t>
  </si>
  <si>
    <t>Package Revenue:</t>
  </si>
  <si>
    <t>U.S. Overnight Box</t>
  </si>
  <si>
    <t>U.S. Overnight Envelope</t>
  </si>
  <si>
    <t xml:space="preserve">     Total U.S. Overnight</t>
  </si>
  <si>
    <t>U.S. Deferred</t>
  </si>
  <si>
    <t xml:space="preserve">    Total U.S. Package Revenue</t>
  </si>
  <si>
    <t>International Priority</t>
  </si>
  <si>
    <t>International Economy</t>
  </si>
  <si>
    <t xml:space="preserve">    Total International Export Package Revenue</t>
  </si>
  <si>
    <r>
      <t>International Domestic</t>
    </r>
    <r>
      <rPr>
        <vertAlign val="superscript"/>
        <sz val="12"/>
        <color indexed="8"/>
        <rFont val="Arial"/>
        <family val="2"/>
      </rPr>
      <t>1</t>
    </r>
  </si>
  <si>
    <t xml:space="preserve">    Total Package Revenue</t>
  </si>
  <si>
    <t>Freight Revenue:</t>
  </si>
  <si>
    <t>U.S.</t>
  </si>
  <si>
    <t>International Airfreight</t>
  </si>
  <si>
    <t xml:space="preserve">    Total Freight Revenue</t>
  </si>
  <si>
    <t>Other Revenue</t>
  </si>
  <si>
    <t>Total Revenue</t>
  </si>
  <si>
    <t>Asset impairment charges</t>
  </si>
  <si>
    <t>Intercompany charges</t>
  </si>
  <si>
    <t>Operating Income</t>
  </si>
  <si>
    <t>International domestic revenue relates to our international intra-country operations.</t>
  </si>
  <si>
    <t xml:space="preserve">     Total U.S. Packages</t>
  </si>
  <si>
    <t xml:space="preserve">     Total International Export Package 
     Revenue</t>
  </si>
  <si>
    <r>
      <t>International Domestic</t>
    </r>
    <r>
      <rPr>
        <vertAlign val="superscript"/>
        <sz val="12"/>
        <color rgb="FF000000"/>
        <rFont val="Arial"/>
        <family val="2"/>
      </rPr>
      <t>1</t>
    </r>
  </si>
  <si>
    <t>Annual Operating Statistics</t>
  </si>
  <si>
    <t>AVG DAILY VOLUME / POUNDS</t>
  </si>
  <si>
    <t>Average Daily Package Volume (000s):</t>
  </si>
  <si>
    <t xml:space="preserve">     Total International Export Packages</t>
  </si>
  <si>
    <t xml:space="preserve">    Total Avg Daily Packages</t>
  </si>
  <si>
    <t>Average Daily Freight Pounds (000s):</t>
  </si>
  <si>
    <t xml:space="preserve">    Total Avg Daily Freight Pounds</t>
  </si>
  <si>
    <t>YIELD</t>
  </si>
  <si>
    <t>Revenue Per Package:</t>
  </si>
  <si>
    <t xml:space="preserve">U.S. Overnight Box </t>
  </si>
  <si>
    <t xml:space="preserve">U.S. Overnight Envelope </t>
  </si>
  <si>
    <t xml:space="preserve">U.S. Deferred </t>
  </si>
  <si>
    <t xml:space="preserve">    Total Composite Package Yield</t>
  </si>
  <si>
    <t>Revenue Per Freight Pound:</t>
  </si>
  <si>
    <t xml:space="preserve">    Total Composite Freight Yield</t>
  </si>
  <si>
    <t>PACKAGE YOY GROWTH RATES</t>
  </si>
  <si>
    <t>Average Daily Volume Growth:</t>
  </si>
  <si>
    <t xml:space="preserve">    Total Package Volume Growth</t>
  </si>
  <si>
    <t>Revenue Growth:</t>
  </si>
  <si>
    <t xml:space="preserve">    Total Package Revenue Growth</t>
  </si>
  <si>
    <t>AVG POUNDS PER PACKAGE</t>
  </si>
  <si>
    <t>AVG REVENUE PER PACKAGE LB.</t>
  </si>
  <si>
    <t>OPERATING WEEKDAYS</t>
  </si>
  <si>
    <t xml:space="preserve">1 - </t>
  </si>
  <si>
    <t>International domestic statistics relate to our international intra-country operations.</t>
  </si>
  <si>
    <t>Weighted-average</t>
  </si>
  <si>
    <t>Quarterly Operating Statistics</t>
  </si>
  <si>
    <t>AVG. DAILY VOLUME / POUNDS</t>
  </si>
  <si>
    <t>Avg. Daily Package Volume (000s):</t>
  </si>
  <si>
    <t xml:space="preserve">    Total Avg. Daily Packages</t>
  </si>
  <si>
    <t>Avg. Daily Freight Pounds (000s):</t>
  </si>
  <si>
    <t xml:space="preserve">    Total Avg. Daily Freight Pounds </t>
  </si>
  <si>
    <t xml:space="preserve">U.S. </t>
  </si>
  <si>
    <r>
      <t>U.S. Overnight Box</t>
    </r>
    <r>
      <rPr>
        <i/>
        <sz val="12"/>
        <color indexed="8"/>
        <rFont val="Arial"/>
        <family val="2"/>
      </rPr>
      <t xml:space="preserve"> </t>
    </r>
  </si>
  <si>
    <t>FY 2023</t>
  </si>
  <si>
    <r>
      <t>International Domestic</t>
    </r>
    <r>
      <rPr>
        <vertAlign val="superscript"/>
        <sz val="14"/>
        <color indexed="8"/>
        <rFont val="Arial"/>
        <family val="2"/>
      </rPr>
      <t>1</t>
    </r>
  </si>
  <si>
    <r>
      <t>U.S. Overnight Box</t>
    </r>
    <r>
      <rPr>
        <i/>
        <sz val="14"/>
        <color indexed="8"/>
        <rFont val="Arial"/>
        <family val="2"/>
      </rPr>
      <t xml:space="preserve"> </t>
    </r>
  </si>
  <si>
    <t>Fuel Surcharge</t>
  </si>
  <si>
    <t>FedEx Express</t>
  </si>
  <si>
    <t>Aircraft and Vehicle Fleet Statistics</t>
  </si>
  <si>
    <t>To Be Delivered/(Retired) in FY</t>
  </si>
  <si>
    <t>(Lbs/Aircraft)</t>
  </si>
  <si>
    <t>Trunk (Jet) Aircraft:</t>
  </si>
  <si>
    <t>Boeing 757-200</t>
  </si>
  <si>
    <t>Boeing MD10-10</t>
  </si>
  <si>
    <t>Boeing MD10-30</t>
  </si>
  <si>
    <t>Airbus A300-600</t>
  </si>
  <si>
    <t xml:space="preserve">     Subtotal - Trunk Aircraft</t>
  </si>
  <si>
    <t>Feeder (Turboprop) Aircraft:</t>
  </si>
  <si>
    <t>Cessna 208B</t>
  </si>
  <si>
    <t>ATR-72</t>
  </si>
  <si>
    <t>ATR-42</t>
  </si>
  <si>
    <t xml:space="preserve">     Subtotal - Feeder Aircraft</t>
  </si>
  <si>
    <t>Aircraft Fleet Total</t>
  </si>
  <si>
    <t>Boeing 777F</t>
  </si>
  <si>
    <t>Vehicle Fleet (000s)</t>
  </si>
  <si>
    <t>Long-Haul Tractors</t>
  </si>
  <si>
    <t>All Other Motorized Vehicles</t>
  </si>
  <si>
    <t>Vehicle Fleet Total</t>
  </si>
  <si>
    <t xml:space="preserve">2 - </t>
  </si>
  <si>
    <t xml:space="preserve">3 - </t>
  </si>
  <si>
    <t>4 -</t>
  </si>
  <si>
    <t>5 -</t>
  </si>
  <si>
    <t>FedEx Ground Segment</t>
  </si>
  <si>
    <t xml:space="preserve">Revenue </t>
  </si>
  <si>
    <t>Rentals</t>
  </si>
  <si>
    <t xml:space="preserve">Quarterly Operating Statistics </t>
  </si>
  <si>
    <t>FedEx Ground</t>
  </si>
  <si>
    <t>Total Package Volume (000s)</t>
  </si>
  <si>
    <t>Yield (Revenue Per Package)</t>
  </si>
  <si>
    <t>Yield YOY Growth Rate</t>
  </si>
  <si>
    <t>Low</t>
  </si>
  <si>
    <t xml:space="preserve">High </t>
  </si>
  <si>
    <t xml:space="preserve">QUARTER </t>
  </si>
  <si>
    <t>Revenue</t>
  </si>
  <si>
    <t xml:space="preserve">Annual Operating Statistics </t>
  </si>
  <si>
    <t>Ground Commercial</t>
  </si>
  <si>
    <t>Home Delivery</t>
  </si>
  <si>
    <t>Economy</t>
  </si>
  <si>
    <t xml:space="preserve">    Total Average Daily Package Volume</t>
  </si>
  <si>
    <t xml:space="preserve">    Total Average Daily Volume Growth</t>
  </si>
  <si>
    <t>Yield Growth Rate</t>
  </si>
  <si>
    <t>Home Delivery and Economy</t>
  </si>
  <si>
    <t>Average Daily YOY Package Growth Rate:</t>
  </si>
  <si>
    <t xml:space="preserve">    Total Average Daily YOY Package Growth Rate</t>
  </si>
  <si>
    <t>FedEx Freight Segment</t>
  </si>
  <si>
    <t xml:space="preserve">SECOND </t>
  </si>
  <si>
    <t>Shipments Per Day</t>
  </si>
  <si>
    <t>Priority</t>
  </si>
  <si>
    <t xml:space="preserve">    Total shipments per day</t>
  </si>
  <si>
    <t>Weight Per Shipment (lbs)</t>
  </si>
  <si>
    <t xml:space="preserve">    Composite Weight per Shipment</t>
  </si>
  <si>
    <t>Revenue/Shipment</t>
  </si>
  <si>
    <t xml:space="preserve">    Composite Revenue/Shipment</t>
  </si>
  <si>
    <t>Revenue/CWT</t>
  </si>
  <si>
    <t xml:space="preserve">    Composite Revenue/CWT</t>
  </si>
  <si>
    <t>Avg. Daily Shipment Growth Rate</t>
  </si>
  <si>
    <t>Revenue/Shipment Growth Rate</t>
  </si>
  <si>
    <t xml:space="preserve">    Total Composite Revenue/Shipment</t>
  </si>
  <si>
    <t>FedEx Freight</t>
  </si>
  <si>
    <t>Revenue/Shipment YOY Growth Rate</t>
  </si>
  <si>
    <t>Accumulated other comprehensive (loss) income</t>
  </si>
  <si>
    <t>Operating Days:</t>
  </si>
  <si>
    <t>FY 2020 – FY 2023</t>
  </si>
  <si>
    <t>FY 2022 – FY 2023</t>
  </si>
  <si>
    <t>FY 2020 – FY 2021</t>
  </si>
  <si>
    <r>
      <t>OPERATING WEEKDAYS</t>
    </r>
    <r>
      <rPr>
        <vertAlign val="superscript"/>
        <sz val="12"/>
        <color rgb="FF000000"/>
        <rFont val="Arial"/>
        <family val="2"/>
      </rPr>
      <t>2</t>
    </r>
  </si>
  <si>
    <r>
      <t>Ground Commercial</t>
    </r>
    <r>
      <rPr>
        <vertAlign val="superscript"/>
        <sz val="12"/>
        <color rgb="FF000000"/>
        <rFont val="Arial"/>
        <family val="2"/>
      </rPr>
      <t>1</t>
    </r>
  </si>
  <si>
    <r>
      <t>Home Delivery and Economy</t>
    </r>
    <r>
      <rPr>
        <vertAlign val="superscript"/>
        <sz val="12"/>
        <color rgb="FF000000"/>
        <rFont val="Arial"/>
        <family val="2"/>
      </rPr>
      <t>2</t>
    </r>
  </si>
  <si>
    <r>
      <t>OPERATING WEEKDAYS</t>
    </r>
    <r>
      <rPr>
        <vertAlign val="superscript"/>
        <sz val="12"/>
        <color rgb="FF000000"/>
        <rFont val="Arial"/>
        <family val="2"/>
      </rPr>
      <t>1</t>
    </r>
  </si>
  <si>
    <t>FY 2020 –  FY 2021</t>
  </si>
  <si>
    <t>FY 2020 – FY 2028</t>
  </si>
  <si>
    <t>Operating Income:</t>
  </si>
  <si>
    <t>Jet Fuel Expense ($000s)</t>
  </si>
  <si>
    <t>Price Per Gallon</t>
  </si>
  <si>
    <t>Jet Fuel Gallons (000s)</t>
  </si>
  <si>
    <t>FY 2019</t>
  </si>
  <si>
    <t>FY 2018</t>
  </si>
  <si>
    <t xml:space="preserve">Jet Fuel Statistics </t>
  </si>
  <si>
    <t>Leased aircraft disposition determined by expiration.</t>
  </si>
  <si>
    <t xml:space="preserve">      Pension and postretirement assets and liabilities, net</t>
  </si>
  <si>
    <t>Business realignment costs</t>
  </si>
  <si>
    <t>Operating weekdays for Q1 - Q4 FY24 are forecasted at 65, 63, 63, and 65 days respectively.</t>
  </si>
  <si>
    <t>Ground Commercial operating days for Q1 - Q4 FY24 are forecasted at 65, 63, 63, and 65 days respectively.</t>
  </si>
  <si>
    <t>Home Delivery and Economy operating days for Q1 - Q4 FY24 are forecasted at 91, 89, 89, and 91 days respectively.</t>
  </si>
  <si>
    <t>Operating weekdays for Q1 - Q4 FY24 are forecasted at 65, 62, 62, and 65 days respectively.</t>
  </si>
  <si>
    <t xml:space="preserve">     Total International Export Package</t>
  </si>
  <si>
    <t xml:space="preserve">    Total U.S. Package</t>
  </si>
  <si>
    <t xml:space="preserve">     Total U.S. Package</t>
  </si>
  <si>
    <t xml:space="preserve">NOTE:  Aircraft fleet delivery schedule is subject to change.  </t>
  </si>
  <si>
    <t xml:space="preserve">   Business optimization and realignment costs/(payments), net</t>
  </si>
  <si>
    <r>
      <t>Business optimization and realignment costs</t>
    </r>
    <r>
      <rPr>
        <vertAlign val="superscript"/>
        <sz val="12"/>
        <rFont val="Arial"/>
        <family val="2"/>
      </rPr>
      <t>1</t>
    </r>
  </si>
  <si>
    <r>
      <t>Business optimization and realignment costs</t>
    </r>
    <r>
      <rPr>
        <vertAlign val="superscript"/>
        <sz val="12"/>
        <color rgb="FF000000"/>
        <rFont val="Arial"/>
        <family val="2"/>
      </rPr>
      <t>2</t>
    </r>
  </si>
  <si>
    <t>As of May 31,</t>
  </si>
  <si>
    <r>
      <t>Boeing 767F</t>
    </r>
    <r>
      <rPr>
        <vertAlign val="superscript"/>
        <sz val="12"/>
        <color rgb="FF000000"/>
        <rFont val="Arial"/>
        <family val="2"/>
      </rPr>
      <t>1</t>
    </r>
  </si>
  <si>
    <t>Gross</t>
  </si>
  <si>
    <t>Max</t>
  </si>
  <si>
    <t>Structural</t>
  </si>
  <si>
    <t>Payload</t>
  </si>
  <si>
    <r>
      <t>Goodwill and other asset impairment charges</t>
    </r>
    <r>
      <rPr>
        <vertAlign val="superscript"/>
        <sz val="12"/>
        <rFont val="Arial"/>
        <family val="2"/>
      </rPr>
      <t>1</t>
    </r>
  </si>
  <si>
    <t>As of May 31, 2023, we are committed to purchase 24 B767F aircraft and have options to purchase an additional 50 B767F aircraft.</t>
  </si>
  <si>
    <t>As of May 31, 2023, we are committed to purchase 17 ATR-72 600F aircraft and have options to purchase an additional 20 ATR-72 600F aircraft.</t>
  </si>
  <si>
    <t xml:space="preserve">Fourth quarter 2023 includes business realignment costs of $19 million associated with our workforce reduction plan in Europe previously announced in 2021. Third quarter 2023 includes business realignment costs of $3 million. Second quarter 2023 includes business optimization costs of $11 million associated with our business optimization strategy annouced in 2023. First quarter 2023 includes business realignment costs of $14 million. </t>
  </si>
  <si>
    <t xml:space="preserve">FY23 includes business realignment costs of $36 million associated with our workforce reduction plan in Europe previously annouced in 2021, as well as $11 million associated with our business optimization strategy announced in 2023. </t>
  </si>
  <si>
    <t>FY23 includes $273 million ($209 million, net of tax, or $0.81 per diluted share) associated with our business optimization strategy announced in 2023, as well as business realignment costs of $36 million ($27 million, net of tax, or $0.11 per diluted share) associated with our workforce reduction plan in Europe previously announced in 2021.</t>
  </si>
  <si>
    <t xml:space="preserve">Fourth quarter 2023 includes business optimization costs of $93 million ($71 million, net of tax, or $0.28 per diluted share) associated with our business optimization strategy announced in 2023, and business realignment costs of $19 million ($14 million, net of tax, or $0.06 per diluted share) associated with our workforce reduction plan in Europe previously announced in 2021. Third quarter 2023 includes business optimization costs of $120 million ($92 million, net of tax, or $0.36 per diluted share), and business realignment costs of $3 million ($2 million, net of tax, or $0.01 per diluted share). Second quarter 2023 includes business optimization costs of $36 million ($27 million, net of tax, or $0.11 per diluted share). First quarter 2023 includes business optimization costs of $24 million ($19 million, net of tax, or $0.07 per diluted share) and business realignment costs of $14 million ($11 million, net of tax, or $0.04 per diluted share).
</t>
  </si>
  <si>
    <t>3 -</t>
  </si>
  <si>
    <r>
      <t>Asset impairment charges</t>
    </r>
    <r>
      <rPr>
        <vertAlign val="superscript"/>
        <sz val="12"/>
        <color rgb="FF000000"/>
        <rFont val="Arial"/>
        <family val="2"/>
      </rPr>
      <t>3</t>
    </r>
  </si>
  <si>
    <t>FY23 includes goodwill and other asset impairment charges of $70 million associated with the decision to permanently retire certain aircraft and related engines.</t>
  </si>
  <si>
    <r>
      <t>Business optimization and realignment costs</t>
    </r>
    <r>
      <rPr>
        <vertAlign val="superscript"/>
        <sz val="12"/>
        <color rgb="FF000000"/>
        <rFont val="Arial"/>
        <family val="2"/>
      </rPr>
      <t>3</t>
    </r>
  </si>
  <si>
    <r>
      <t>Asset impairment charges</t>
    </r>
    <r>
      <rPr>
        <vertAlign val="superscript"/>
        <sz val="12"/>
        <color rgb="FF000000"/>
        <rFont val="Arial"/>
        <family val="2"/>
      </rPr>
      <t>2</t>
    </r>
  </si>
  <si>
    <t>6 -</t>
  </si>
  <si>
    <t>7 -</t>
  </si>
  <si>
    <t>As of May 31, 2023, we are committed to purchase six B777F aircraft and have options to purchase an additional 23 B777F aircraft.</t>
  </si>
  <si>
    <t xml:space="preserve">Includes options to purchase two Boeing MD11 aircraft in 2024 and two Boeing MD11 aircraft in 2025. </t>
  </si>
  <si>
    <t xml:space="preserve">Includes options to purchase seven Airbus A300-600 aircraft in 2024 and one Airbus A300-600 aircraft in 2026. </t>
  </si>
  <si>
    <t xml:space="preserve">FY23 includes a noncash net gain of $650 million ($493 million, net of tax, or $1.92 million per diluted share) associated with our year-end mark-to-market retirement plans accounting adjustment. </t>
  </si>
  <si>
    <t xml:space="preserve">Fourth quarter 2023 includes a noncash net gain of $650 million ($493 million, net of tax, or $1.94 million per diluted share) associated with our year-end mark-to-market retirement plans accounting adjustment. </t>
  </si>
  <si>
    <t>As of May 31, 2023, we are committed to purchase 41 Cessna SkyCourier 408 aircraft and have options to purchase an additional 50  Cessna SkyCourier 408 aircraft.</t>
  </si>
  <si>
    <r>
      <t>Other</t>
    </r>
    <r>
      <rPr>
        <vertAlign val="superscript"/>
        <sz val="12"/>
        <rFont val="Arial"/>
        <family val="2"/>
      </rPr>
      <t>3</t>
    </r>
  </si>
  <si>
    <r>
      <t>Other retirement plans income (expense)</t>
    </r>
    <r>
      <rPr>
        <vertAlign val="superscript"/>
        <sz val="12"/>
        <rFont val="Arial"/>
        <family val="2"/>
      </rPr>
      <t>4</t>
    </r>
  </si>
  <si>
    <t>FY23 includes goodwill and other asset impairment charges of $70 million ($54 million, net of tax, or $0.21 per diluted share) at the FedEx Express segment associated with the decision to permanently retire certain aircraft and related engines and $47 million ($44 million, net of tax, or $0.17 per diluted share) at the FedEx Dataworks operating segment related to the ShopRunner, Inc. acquisition.</t>
  </si>
  <si>
    <r>
      <t>Asset impairment charges</t>
    </r>
    <r>
      <rPr>
        <vertAlign val="superscript"/>
        <sz val="12"/>
        <rFont val="Arial"/>
        <family val="2"/>
      </rPr>
      <t>2</t>
    </r>
  </si>
  <si>
    <t>Fourth quarter 2023 includes asset impairment charges of $70 million ($54 million, net of tax, or $0.21 per diluted share) at the FedEx Express segment associated with the decision to permanently retire certain aircraft and related engines and $47 million ($44 million, net of tax, or $0.17 per diluted share) at the FedEx Dataworks operating segment related to the ShopRunner, Inc. acquisition.</t>
  </si>
  <si>
    <t>Fourth quarter 2023 includes asset impairment charges of $70 million associated with the decision to permanently retire certain aircraft and related engines.</t>
  </si>
  <si>
    <t>Fourth quarter 2023 includes $35 million ($26 million, net of tax, or $0.10 million per diluted share) in connection with a legal matter involving FedEx Ground. These amounts are included in "Corporate, other, and eliminations."</t>
  </si>
  <si>
    <t>FY23 includes $35 million ($26 million, net of tax, or $0.10 million per diluted share) in connection with a legal matter involving FedEx Ground. These amounts are included in "Corporate, other, and eliminations."</t>
  </si>
  <si>
    <r>
      <t>Boeing MD11</t>
    </r>
    <r>
      <rPr>
        <vertAlign val="superscript"/>
        <sz val="12"/>
        <color rgb="FF000000"/>
        <rFont val="Arial"/>
        <family val="2"/>
      </rPr>
      <t>2</t>
    </r>
  </si>
  <si>
    <r>
      <t>Boeing 777F</t>
    </r>
    <r>
      <rPr>
        <vertAlign val="superscript"/>
        <sz val="12"/>
        <color indexed="8"/>
        <rFont val="Arial"/>
        <family val="2"/>
      </rPr>
      <t>3</t>
    </r>
  </si>
  <si>
    <r>
      <t>Cessna 408</t>
    </r>
    <r>
      <rPr>
        <vertAlign val="superscript"/>
        <sz val="12"/>
        <color indexed="8"/>
        <rFont val="Arial"/>
        <family val="2"/>
      </rPr>
      <t>4</t>
    </r>
  </si>
  <si>
    <r>
      <t>ATR-72 600F</t>
    </r>
    <r>
      <rPr>
        <vertAlign val="superscript"/>
        <sz val="12"/>
        <color rgb="FF000000"/>
        <rFont val="Arial"/>
        <family val="2"/>
      </rPr>
      <t>5</t>
    </r>
  </si>
  <si>
    <r>
      <t>Scheduled Lease Expirations:</t>
    </r>
    <r>
      <rPr>
        <b/>
        <vertAlign val="superscript"/>
        <sz val="12"/>
        <color rgb="FF000000"/>
        <rFont val="Arial"/>
        <family val="2"/>
      </rPr>
      <t>6</t>
    </r>
  </si>
  <si>
    <r>
      <t>Boeing MD11</t>
    </r>
    <r>
      <rPr>
        <vertAlign val="superscript"/>
        <sz val="12"/>
        <color rgb="FF000000"/>
        <rFont val="Arial"/>
        <family val="2"/>
      </rPr>
      <t>7</t>
    </r>
  </si>
  <si>
    <r>
      <t>Airbus A300-600</t>
    </r>
    <r>
      <rPr>
        <vertAlign val="superscript"/>
        <sz val="12"/>
        <color rgb="FF000000"/>
        <rFont val="Arial"/>
        <family val="2"/>
      </rPr>
      <t>8</t>
    </r>
  </si>
  <si>
    <t xml:space="preserve">MD-11 aircraft fleet retirement schedule is subject to change.  </t>
  </si>
  <si>
    <t xml:space="preserve">4 - </t>
  </si>
  <si>
    <t>8 -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</si>
</sst>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164" formatCode="#,##0.0_);\(#,##0.0\)"/>
    <numFmt numFmtId="165" formatCode="0.0%"/>
    <numFmt numFmtId="166" formatCode="#,##0_);\(#,##0\);\ \–\ "/>
    <numFmt numFmtId="167" formatCode="#,##0.00_);\(#,##0.00\);\ \–\ "/>
    <numFmt numFmtId="168" formatCode="0.0%\ ;\(0.0%\);\ \–\ "/>
    <numFmt numFmtId="169" formatCode="0.0%_);\(0.0%\);\ \–\ "/>
    <numFmt numFmtId="170" formatCode="&quot;$&quot;#,##0.00_);\(&quot;$&quot;#,##0.00\);\ \–\ "/>
    <numFmt numFmtId="171" formatCode="0.000"/>
    <numFmt numFmtId="172" formatCode="#,##0.000_);[Red]\(#,##0.000\)"/>
    <numFmt numFmtId="173" formatCode="&quot;$&quot;#,##0_);\(&quot;$&quot;#,##0\);\ \–_;"/>
    <numFmt numFmtId="174" formatCode="#,##0_);\(#,##0\);\ \–_;"/>
    <numFmt numFmtId="175" formatCode="#,##0.00_);\(#,##0.00\);\ \ \ \ \ \ \ \ \ \ \ \ \ \–_;"/>
    <numFmt numFmtId="176" formatCode="\ \ #,##0_);\(#,##0\);\ \–_;"/>
    <numFmt numFmtId="177" formatCode="&quot;$&quot;\ \ \ \ #,##0.00_);\(&quot;$&quot;\ \ \ \ #,##0.00\)"/>
    <numFmt numFmtId="178" formatCode="0__"/>
    <numFmt numFmtId="179" formatCode="#,##0.00_);\(#,##0.00\);\ \–_);"/>
    <numFmt numFmtId="180" formatCode="#,##0_);\(#,##0\);\ _;"/>
    <numFmt numFmtId="181" formatCode="#,##0_);\(#,##0\);\ \ \ \ \ \ \ \ \–_;"/>
    <numFmt numFmtId="182" formatCode="#,##0_);\(#,##0\);\ \ \ \ \ \ \ \–_;"/>
    <numFmt numFmtId="183" formatCode="#,##0\ \ \ \ \ \ \ \ _);[Red]\(#,##0\)"/>
    <numFmt numFmtId="184" formatCode="\ \ \ \ #,##0_);[Red]\(#,##0\)"/>
    <numFmt numFmtId="185" formatCode="0______"/>
    <numFmt numFmtId="186" formatCode="&quot;$&quot;\ \ \ #,##0_);\(&quot;$&quot;#,##0\);\ \–_;"/>
    <numFmt numFmtId="187" formatCode="\ \ \ \ #,##0_);\ \ \ \ \(#,##0\);\ \ \ \ \ \–_;"/>
    <numFmt numFmtId="188" formatCode="\ \ \ \ #,##0_);\ \ \ \ \ \(#,##0\);\ \ \ \ \ \–_;"/>
    <numFmt numFmtId="189" formatCode="\ \ \ #,##0_);\ \ \(#,##0\);\ \ \ \ \–_;"/>
    <numFmt numFmtId="190" formatCode="&quot;$&quot;\ #,##0_);\(&quot;$&quot;#,##0\);\ \–_;"/>
    <numFmt numFmtId="191" formatCode="&quot;$&quot;\ \ #,##0_);\(&quot;$&quot;\ \ #,##0\);\ \–_;"/>
    <numFmt numFmtId="192" formatCode="&quot;$&quot;\ \ #,##0_);\(&quot;$&quot;\ \ #,##0\)"/>
    <numFmt numFmtId="193" formatCode="\ \ \ #,##0_);\ \ \ \(#,##0\)"/>
    <numFmt numFmtId="194" formatCode="#,##0.0_);\(#,##0.0\);\ \–_;"/>
    <numFmt numFmtId="195" formatCode="&quot;$&quot;\ #,##0.00_);\(&quot;$&quot;#,##0.00\);\ \–_;"/>
    <numFmt numFmtId="196" formatCode="_(* #,##0_);_(* \(#,##0\);_(* &quot;-&quot;??_);_(@_)"/>
    <numFmt numFmtId="197" formatCode="_(&quot;$&quot;* #,##0_);_(&quot;$&quot;* \(#,##0\);_(&quot;$&quot;* &quot;-&quot;??_);_(@_)"/>
    <numFmt numFmtId="198" formatCode="&quot;$&quot;\ \ \ \ #,##0_);\(&quot;$&quot;\ \ \ \ #,##0\)"/>
    <numFmt numFmtId="199" formatCode="_(\ #,##0_);_(\ \(#,##0\);_(\ &quot;—&quot;_);_(@_)"/>
    <numFmt numFmtId="200" formatCode="\ _(&quot;$&quot;* #,##0_);_(&quot;$&quot;* \(#,##0\);_(&quot;$&quot;* &quot;—&quot;_);_(@_)"/>
    <numFmt numFmtId="201" formatCode="&quot;$&quot;\ #,##0.000_);\(&quot;$&quot;#,##0.000\);\ \–_;"/>
    <numFmt numFmtId="202" formatCode="#,##0.00000_);[Red]\(#,##0.00000\)"/>
    <numFmt numFmtId="203" formatCode="&quot;$&quot;#,##0.0000_);\(&quot;$&quot;#,##0.0000\)"/>
  </numFmts>
  <fonts count="73">
    <font>
      <sz val="12"/>
      <name val="Times New Roman"/>
      <family val="1"/>
    </font>
    <font>
      <sz val="10"/>
      <name val="Geneva"/>
      <family val="2"/>
    </font>
    <font>
      <sz val="8"/>
      <name val="Times New Roman"/>
      <family val="1"/>
    </font>
    <font>
      <b/>
      <sz val="22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u/>
      <sz val="12"/>
      <color indexed="8"/>
      <name val="Arial"/>
      <family val="2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0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2.5"/>
      <color indexed="8"/>
      <name val="Arial"/>
      <family val="2"/>
    </font>
    <font>
      <b/>
      <sz val="24"/>
      <color indexed="8"/>
      <name val="Arial"/>
      <family val="2"/>
    </font>
    <font>
      <b/>
      <sz val="18"/>
      <color indexed="8"/>
      <name val="Arial"/>
      <family val="2"/>
    </font>
    <font>
      <sz val="2"/>
      <color indexed="8"/>
      <name val="Arial"/>
      <family val="2"/>
    </font>
    <font>
      <b/>
      <sz val="12"/>
      <name val="Arial"/>
      <family val="2"/>
    </font>
    <font>
      <u val="double"/>
      <sz val="12"/>
      <name val="Arial"/>
      <family val="2"/>
    </font>
    <font>
      <u val="double"/>
      <sz val="12"/>
      <color indexed="8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i/>
      <sz val="10"/>
      <color indexed="8"/>
      <name val="Arial"/>
      <family val="2"/>
    </font>
    <font>
      <sz val="14"/>
      <color indexed="8"/>
      <name val="Arial"/>
      <family val="2"/>
    </font>
    <font>
      <sz val="13"/>
      <color indexed="8"/>
      <name val="Arial"/>
      <family val="2"/>
    </font>
    <font>
      <sz val="13"/>
      <name val="Arial"/>
      <family val="2"/>
    </font>
    <font>
      <b/>
      <sz val="23"/>
      <color indexed="8"/>
      <name val="Arial"/>
      <family val="2"/>
    </font>
    <font>
      <vertAlign val="superscript"/>
      <sz val="12"/>
      <name val="Arial"/>
      <family val="2"/>
    </font>
    <font>
      <vertAlign val="superscript"/>
      <sz val="12"/>
      <color indexed="8"/>
      <name val="Arial"/>
      <family val="2"/>
    </font>
    <font>
      <u val="double"/>
      <sz val="10"/>
      <name val="Arial"/>
      <family val="2"/>
    </font>
    <font>
      <i/>
      <sz val="10"/>
      <name val="Arial"/>
      <family val="2"/>
    </font>
    <font>
      <sz val="15"/>
      <color indexed="8"/>
      <name val="Arial"/>
      <family val="2"/>
    </font>
    <font>
      <b/>
      <sz val="16"/>
      <color indexed="8"/>
      <name val="Arial"/>
      <family val="2"/>
    </font>
    <font>
      <b/>
      <sz val="15"/>
      <color indexed="8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u/>
      <sz val="15"/>
      <color indexed="8"/>
      <name val="Arial"/>
      <family val="2"/>
    </font>
    <font>
      <b/>
      <u val="double"/>
      <sz val="15"/>
      <color indexed="8"/>
      <name val="Arial"/>
      <family val="2"/>
    </font>
    <font>
      <b/>
      <sz val="17.5"/>
      <color indexed="8"/>
      <name val="Arial"/>
      <family val="2"/>
    </font>
    <font>
      <b/>
      <sz val="19"/>
      <color indexed="8"/>
      <name val="Arial"/>
      <family val="2"/>
    </font>
    <font>
      <sz val="8"/>
      <color indexed="8"/>
      <name val="Arial"/>
      <family val="2"/>
    </font>
    <font>
      <b/>
      <sz val="15"/>
      <color indexed="10"/>
      <name val="Arial"/>
      <family val="2"/>
    </font>
    <font>
      <b/>
      <sz val="12"/>
      <color indexed="10"/>
      <name val="Arial"/>
      <family val="2"/>
    </font>
    <font>
      <i/>
      <sz val="11"/>
      <color indexed="8"/>
      <name val="Arial"/>
      <family val="2"/>
    </font>
    <font>
      <sz val="10"/>
      <name val="Times New Roman"/>
      <family val="1"/>
    </font>
    <font>
      <b/>
      <sz val="15"/>
      <color rgb="FFFF0000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5"/>
      <color rgb="FFFF000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9"/>
      <color indexed="8"/>
      <name val="Arial"/>
      <family val="2"/>
    </font>
    <font>
      <u val="double"/>
      <sz val="9"/>
      <name val="Arial"/>
      <family val="2"/>
    </font>
    <font>
      <i/>
      <sz val="9"/>
      <name val="Arial"/>
      <family val="2"/>
    </font>
    <font>
      <vertAlign val="superscript"/>
      <sz val="12"/>
      <color rgb="FF000000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  <font>
      <sz val="12"/>
      <color theme="1"/>
      <name val="Arial"/>
      <family val="2"/>
    </font>
    <font>
      <i/>
      <sz val="14"/>
      <color indexed="8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20"/>
      <color indexed="8"/>
      <name val="Arial"/>
      <family val="2"/>
    </font>
    <font>
      <vertAlign val="superscript"/>
      <sz val="14"/>
      <color indexed="8"/>
      <name val="Arial"/>
      <family val="2"/>
    </font>
    <font>
      <sz val="10"/>
      <color theme="1"/>
      <name val="Arial"/>
      <family val="2"/>
    </font>
    <font>
      <b/>
      <i/>
      <sz val="12"/>
      <color indexed="8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3">
    <xf numFmtId="0" fontId="0" fillId="0" borderId="0" xfId="0"/>
    <xf numFmtId="37" fontId="9" fillId="0" borderId="0" xfId="0" applyNumberFormat="1" applyFont="1"/>
    <xf numFmtId="169" fontId="9" fillId="0" borderId="0" xfId="3" applyNumberFormat="1" applyFont="1" applyFill="1" applyBorder="1" applyProtection="1"/>
    <xf numFmtId="5" fontId="9" fillId="0" borderId="0" xfId="0" applyNumberFormat="1" applyFont="1"/>
    <xf numFmtId="174" fontId="9" fillId="0" borderId="0" xfId="0" applyNumberFormat="1" applyFont="1"/>
    <xf numFmtId="166" fontId="4" fillId="0" borderId="0" xfId="0" applyNumberFormat="1" applyFont="1"/>
    <xf numFmtId="0" fontId="35" fillId="0" borderId="0" xfId="0" applyFont="1"/>
    <xf numFmtId="38" fontId="8" fillId="0" borderId="0" xfId="1" applyNumberFormat="1" applyFont="1" applyFill="1" applyBorder="1" applyProtection="1"/>
    <xf numFmtId="38" fontId="9" fillId="0" borderId="0" xfId="1" applyNumberFormat="1" applyFont="1" applyFill="1" applyBorder="1" applyProtection="1"/>
    <xf numFmtId="0" fontId="9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center"/>
    </xf>
    <xf numFmtId="0" fontId="9" fillId="0" borderId="0" xfId="0" applyFont="1"/>
    <xf numFmtId="167" fontId="9" fillId="0" borderId="0" xfId="0" applyNumberFormat="1" applyFont="1"/>
    <xf numFmtId="164" fontId="9" fillId="0" borderId="0" xfId="0" applyNumberFormat="1" applyFont="1"/>
    <xf numFmtId="165" fontId="9" fillId="0" borderId="0" xfId="3" applyNumberFormat="1" applyFont="1" applyFill="1" applyBorder="1" applyProtection="1"/>
    <xf numFmtId="38" fontId="4" fillId="0" borderId="0" xfId="1" applyNumberFormat="1" applyFont="1" applyFill="1"/>
    <xf numFmtId="174" fontId="9" fillId="0" borderId="3" xfId="0" applyNumberFormat="1" applyFont="1" applyBorder="1"/>
    <xf numFmtId="37" fontId="9" fillId="0" borderId="3" xfId="0" applyNumberFormat="1" applyFont="1" applyBorder="1"/>
    <xf numFmtId="37" fontId="20" fillId="0" borderId="0" xfId="0" applyNumberFormat="1" applyFont="1"/>
    <xf numFmtId="0" fontId="13" fillId="0" borderId="0" xfId="0" applyFont="1"/>
    <xf numFmtId="167" fontId="9" fillId="0" borderId="3" xfId="0" applyNumberFormat="1" applyFont="1" applyBorder="1"/>
    <xf numFmtId="169" fontId="9" fillId="0" borderId="0" xfId="3" applyNumberFormat="1" applyFont="1" applyFill="1" applyBorder="1" applyAlignment="1" applyProtection="1">
      <alignment horizontal="right"/>
    </xf>
    <xf numFmtId="190" fontId="9" fillId="0" borderId="0" xfId="0" applyNumberFormat="1" applyFont="1"/>
    <xf numFmtId="0" fontId="6" fillId="0" borderId="0" xfId="0" applyFont="1" applyAlignment="1">
      <alignment horizontal="center"/>
    </xf>
    <xf numFmtId="190" fontId="9" fillId="0" borderId="5" xfId="0" applyNumberFormat="1" applyFont="1" applyBorder="1"/>
    <xf numFmtId="195" fontId="9" fillId="0" borderId="0" xfId="0" applyNumberFormat="1" applyFont="1"/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78" fontId="6" fillId="0" borderId="3" xfId="0" applyNumberFormat="1" applyFont="1" applyBorder="1" applyAlignment="1">
      <alignment horizontal="center" wrapText="1"/>
    </xf>
    <xf numFmtId="8" fontId="19" fillId="0" borderId="0" xfId="0" applyNumberFormat="1" applyFont="1"/>
    <xf numFmtId="174" fontId="8" fillId="0" borderId="0" xfId="0" applyNumberFormat="1" applyFont="1"/>
    <xf numFmtId="37" fontId="8" fillId="0" borderId="0" xfId="0" applyNumberFormat="1" applyFont="1"/>
    <xf numFmtId="195" fontId="9" fillId="0" borderId="5" xfId="0" applyNumberFormat="1" applyFont="1" applyBorder="1"/>
    <xf numFmtId="8" fontId="4" fillId="0" borderId="0" xfId="0" applyNumberFormat="1" applyFont="1"/>
    <xf numFmtId="169" fontId="9" fillId="0" borderId="0" xfId="0" applyNumberFormat="1" applyFont="1"/>
    <xf numFmtId="172" fontId="9" fillId="0" borderId="0" xfId="1" applyNumberFormat="1" applyFont="1" applyFill="1" applyBorder="1" applyProtection="1"/>
    <xf numFmtId="37" fontId="9" fillId="0" borderId="5" xfId="0" applyNumberFormat="1" applyFont="1" applyBorder="1"/>
    <xf numFmtId="41" fontId="26" fillId="0" borderId="0" xfId="0" applyNumberFormat="1" applyFont="1"/>
    <xf numFmtId="0" fontId="5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7" fontId="9" fillId="0" borderId="0" xfId="0" applyNumberFormat="1" applyFont="1"/>
    <xf numFmtId="7" fontId="20" fillId="0" borderId="0" xfId="0" applyNumberFormat="1" applyFont="1"/>
    <xf numFmtId="8" fontId="9" fillId="0" borderId="0" xfId="0" applyNumberFormat="1" applyFont="1"/>
    <xf numFmtId="0" fontId="42" fillId="0" borderId="0" xfId="0" applyFont="1"/>
    <xf numFmtId="0" fontId="34" fillId="0" borderId="0" xfId="0" applyFont="1"/>
    <xf numFmtId="6" fontId="20" fillId="0" borderId="0" xfId="2" applyNumberFormat="1" applyFont="1" applyFill="1" applyBorder="1" applyProtection="1"/>
    <xf numFmtId="37" fontId="9" fillId="0" borderId="6" xfId="0" applyNumberFormat="1" applyFont="1" applyBorder="1"/>
    <xf numFmtId="166" fontId="4" fillId="0" borderId="3" xfId="0" applyNumberFormat="1" applyFont="1" applyBorder="1"/>
    <xf numFmtId="38" fontId="10" fillId="0" borderId="0" xfId="1" applyNumberFormat="1" applyFont="1" applyFill="1" applyBorder="1" applyAlignment="1" applyProtection="1">
      <alignment horizontal="center"/>
    </xf>
    <xf numFmtId="38" fontId="4" fillId="0" borderId="3" xfId="1" applyNumberFormat="1" applyFont="1" applyFill="1" applyBorder="1"/>
    <xf numFmtId="190" fontId="9" fillId="0" borderId="4" xfId="0" applyNumberFormat="1" applyFont="1" applyBorder="1"/>
    <xf numFmtId="182" fontId="8" fillId="0" borderId="0" xfId="0" applyNumberFormat="1" applyFont="1"/>
    <xf numFmtId="5" fontId="20" fillId="0" borderId="0" xfId="0" applyNumberFormat="1" applyFont="1"/>
    <xf numFmtId="0" fontId="13" fillId="0" borderId="0" xfId="0" applyFont="1" applyAlignment="1">
      <alignment vertical="top"/>
    </xf>
    <xf numFmtId="180" fontId="9" fillId="0" borderId="3" xfId="0" applyNumberFormat="1" applyFont="1" applyBorder="1" applyAlignment="1">
      <alignment horizontal="right"/>
    </xf>
    <xf numFmtId="178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42" fontId="26" fillId="0" borderId="0" xfId="0" applyNumberFormat="1" applyFont="1"/>
    <xf numFmtId="0" fontId="46" fillId="0" borderId="0" xfId="0" applyFont="1"/>
    <xf numFmtId="187" fontId="9" fillId="0" borderId="3" xfId="0" applyNumberFormat="1" applyFont="1" applyBorder="1"/>
    <xf numFmtId="185" fontId="6" fillId="0" borderId="0" xfId="0" applyNumberFormat="1" applyFont="1" applyAlignment="1">
      <alignment horizontal="center"/>
    </xf>
    <xf numFmtId="0" fontId="32" fillId="0" borderId="0" xfId="0" applyFont="1"/>
    <xf numFmtId="196" fontId="4" fillId="0" borderId="0" xfId="1" applyNumberFormat="1" applyFont="1" applyFill="1"/>
    <xf numFmtId="39" fontId="9" fillId="0" borderId="0" xfId="0" applyNumberFormat="1" applyFont="1"/>
    <xf numFmtId="39" fontId="9" fillId="0" borderId="3" xfId="0" applyNumberFormat="1" applyFont="1" applyBorder="1"/>
    <xf numFmtId="174" fontId="9" fillId="0" borderId="2" xfId="0" applyNumberFormat="1" applyFont="1" applyBorder="1"/>
    <xf numFmtId="167" fontId="9" fillId="0" borderId="6" xfId="0" applyNumberFormat="1" applyFont="1" applyBorder="1"/>
    <xf numFmtId="0" fontId="11" fillId="0" borderId="0" xfId="0" applyFont="1" applyAlignment="1">
      <alignment horizontal="left" vertical="top"/>
    </xf>
    <xf numFmtId="0" fontId="5" fillId="0" borderId="0" xfId="0" applyFont="1"/>
    <xf numFmtId="178" fontId="6" fillId="0" borderId="0" xfId="0" applyNumberFormat="1" applyFont="1" applyAlignment="1">
      <alignment horizontal="center"/>
    </xf>
    <xf numFmtId="169" fontId="13" fillId="0" borderId="0" xfId="0" applyNumberFormat="1" applyFont="1"/>
    <xf numFmtId="0" fontId="24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168" fontId="31" fillId="0" borderId="0" xfId="0" applyNumberFormat="1" applyFont="1" applyAlignment="1">
      <alignment horizontal="right"/>
    </xf>
    <xf numFmtId="171" fontId="15" fillId="0" borderId="0" xfId="0" applyNumberFormat="1" applyFont="1"/>
    <xf numFmtId="171" fontId="18" fillId="0" borderId="0" xfId="0" applyNumberFormat="1" applyFont="1" applyAlignment="1">
      <alignment horizontal="center"/>
    </xf>
    <xf numFmtId="171" fontId="4" fillId="0" borderId="0" xfId="0" applyNumberFormat="1" applyFont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/>
    </xf>
    <xf numFmtId="42" fontId="11" fillId="0" borderId="0" xfId="0" applyNumberFormat="1" applyFont="1"/>
    <xf numFmtId="38" fontId="11" fillId="0" borderId="0" xfId="0" applyNumberFormat="1" applyFont="1"/>
    <xf numFmtId="37" fontId="4" fillId="0" borderId="0" xfId="0" applyNumberFormat="1" applyFont="1"/>
    <xf numFmtId="37" fontId="22" fillId="0" borderId="0" xfId="0" applyNumberFormat="1" applyFont="1"/>
    <xf numFmtId="37" fontId="19" fillId="0" borderId="0" xfId="0" applyNumberFormat="1" applyFont="1"/>
    <xf numFmtId="167" fontId="8" fillId="0" borderId="0" xfId="0" applyNumberFormat="1" applyFont="1"/>
    <xf numFmtId="0" fontId="18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Continuous"/>
    </xf>
    <xf numFmtId="0" fontId="9" fillId="0" borderId="0" xfId="0" applyFont="1" applyAlignment="1">
      <alignment horizontal="center"/>
    </xf>
    <xf numFmtId="166" fontId="9" fillId="0" borderId="0" xfId="0" applyNumberFormat="1" applyFont="1" applyAlignment="1">
      <alignment horizontal="left"/>
    </xf>
    <xf numFmtId="172" fontId="9" fillId="0" borderId="0" xfId="1" applyNumberFormat="1" applyFont="1" applyFill="1" applyBorder="1"/>
    <xf numFmtId="2" fontId="9" fillId="0" borderId="0" xfId="0" applyNumberFormat="1" applyFont="1"/>
    <xf numFmtId="190" fontId="4" fillId="0" borderId="0" xfId="0" applyNumberFormat="1" applyFont="1"/>
    <xf numFmtId="37" fontId="9" fillId="0" borderId="4" xfId="0" applyNumberFormat="1" applyFont="1" applyBorder="1"/>
    <xf numFmtId="195" fontId="9" fillId="0" borderId="4" xfId="0" applyNumberFormat="1" applyFont="1" applyBorder="1"/>
    <xf numFmtId="0" fontId="43" fillId="0" borderId="0" xfId="0" applyFont="1"/>
    <xf numFmtId="187" fontId="9" fillId="0" borderId="0" xfId="0" applyNumberFormat="1" applyFont="1"/>
    <xf numFmtId="178" fontId="6" fillId="0" borderId="0" xfId="0" applyNumberFormat="1" applyFont="1" applyAlignment="1">
      <alignment horizontal="center" wrapText="1"/>
    </xf>
    <xf numFmtId="41" fontId="4" fillId="0" borderId="0" xfId="0" applyNumberFormat="1" applyFont="1"/>
    <xf numFmtId="41" fontId="4" fillId="0" borderId="3" xfId="0" applyNumberFormat="1" applyFont="1" applyBorder="1"/>
    <xf numFmtId="180" fontId="9" fillId="0" borderId="0" xfId="0" applyNumberFormat="1" applyFont="1" applyAlignment="1">
      <alignment horizontal="right"/>
    </xf>
    <xf numFmtId="37" fontId="9" fillId="0" borderId="2" xfId="0" applyNumberFormat="1" applyFont="1" applyBorder="1"/>
    <xf numFmtId="178" fontId="6" fillId="0" borderId="3" xfId="0" quotePrefix="1" applyNumberFormat="1" applyFont="1" applyBorder="1" applyAlignment="1">
      <alignment horizontal="center" wrapText="1"/>
    </xf>
    <xf numFmtId="174" fontId="9" fillId="0" borderId="0" xfId="0" applyNumberFormat="1" applyFont="1" applyAlignment="1">
      <alignment vertical="top"/>
    </xf>
    <xf numFmtId="0" fontId="49" fillId="0" borderId="0" xfId="0" applyFont="1"/>
    <xf numFmtId="174" fontId="9" fillId="0" borderId="0" xfId="0" applyNumberFormat="1" applyFont="1" applyAlignment="1">
      <alignment vertical="center"/>
    </xf>
    <xf numFmtId="37" fontId="9" fillId="0" borderId="0" xfId="0" applyNumberFormat="1" applyFont="1" applyAlignment="1">
      <alignment vertical="center"/>
    </xf>
    <xf numFmtId="37" fontId="8" fillId="0" borderId="0" xfId="0" applyNumberFormat="1" applyFont="1" applyAlignment="1">
      <alignment vertical="center"/>
    </xf>
    <xf numFmtId="190" fontId="9" fillId="0" borderId="0" xfId="0" applyNumberFormat="1" applyFont="1" applyAlignment="1">
      <alignment vertical="center"/>
    </xf>
    <xf numFmtId="5" fontId="9" fillId="0" borderId="0" xfId="0" applyNumberFormat="1" applyFont="1" applyAlignment="1">
      <alignment vertical="center"/>
    </xf>
    <xf numFmtId="174" fontId="9" fillId="0" borderId="3" xfId="0" applyNumberFormat="1" applyFont="1" applyBorder="1" applyAlignment="1">
      <alignment vertical="center"/>
    </xf>
    <xf numFmtId="188" fontId="9" fillId="0" borderId="0" xfId="0" applyNumberFormat="1" applyFont="1" applyAlignment="1">
      <alignment vertical="center"/>
    </xf>
    <xf numFmtId="174" fontId="8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4" fontId="9" fillId="0" borderId="2" xfId="0" applyNumberFormat="1" applyFont="1" applyBorder="1" applyAlignment="1">
      <alignment vertical="center"/>
    </xf>
    <xf numFmtId="177" fontId="20" fillId="0" borderId="0" xfId="2" applyNumberFormat="1" applyFont="1" applyFill="1" applyBorder="1" applyAlignment="1" applyProtection="1">
      <alignment vertical="center"/>
    </xf>
    <xf numFmtId="37" fontId="9" fillId="0" borderId="6" xfId="0" applyNumberFormat="1" applyFont="1" applyBorder="1" applyAlignment="1">
      <alignment vertical="center"/>
    </xf>
    <xf numFmtId="189" fontId="8" fillId="0" borderId="0" xfId="0" applyNumberFormat="1" applyFont="1" applyAlignment="1">
      <alignment vertical="center"/>
    </xf>
    <xf numFmtId="173" fontId="20" fillId="0" borderId="0" xfId="0" applyNumberFormat="1" applyFont="1" applyAlignment="1">
      <alignment vertical="center"/>
    </xf>
    <xf numFmtId="195" fontId="9" fillId="0" borderId="5" xfId="0" applyNumberFormat="1" applyFont="1" applyBorder="1" applyAlignment="1">
      <alignment vertical="center"/>
    </xf>
    <xf numFmtId="8" fontId="19" fillId="0" borderId="0" xfId="0" applyNumberFormat="1" applyFont="1" applyAlignment="1">
      <alignment vertical="center"/>
    </xf>
    <xf numFmtId="8" fontId="4" fillId="0" borderId="0" xfId="0" applyNumberFormat="1" applyFont="1" applyAlignment="1">
      <alignment vertical="center"/>
    </xf>
    <xf numFmtId="196" fontId="4" fillId="0" borderId="0" xfId="1" applyNumberFormat="1" applyFont="1" applyFill="1" applyAlignment="1">
      <alignment vertical="center"/>
    </xf>
    <xf numFmtId="166" fontId="4" fillId="0" borderId="0" xfId="0" applyNumberFormat="1" applyFont="1" applyAlignment="1">
      <alignment vertical="center"/>
    </xf>
    <xf numFmtId="196" fontId="4" fillId="0" borderId="0" xfId="1" applyNumberFormat="1" applyFont="1" applyFill="1" applyBorder="1" applyAlignment="1">
      <alignment vertical="center"/>
    </xf>
    <xf numFmtId="169" fontId="9" fillId="0" borderId="0" xfId="0" applyNumberFormat="1" applyFont="1" applyAlignment="1">
      <alignment vertical="center"/>
    </xf>
    <xf numFmtId="195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37" fontId="9" fillId="0" borderId="0" xfId="0" applyNumberFormat="1" applyFont="1" applyAlignment="1">
      <alignment vertical="top"/>
    </xf>
    <xf numFmtId="37" fontId="9" fillId="0" borderId="3" xfId="0" applyNumberFormat="1" applyFont="1" applyBorder="1" applyAlignment="1">
      <alignment vertical="top"/>
    </xf>
    <xf numFmtId="167" fontId="9" fillId="0" borderId="3" xfId="0" applyNumberFormat="1" applyFont="1" applyBorder="1" applyAlignment="1">
      <alignment vertical="top"/>
    </xf>
    <xf numFmtId="190" fontId="9" fillId="0" borderId="0" xfId="0" applyNumberFormat="1" applyFont="1" applyAlignment="1">
      <alignment vertical="top"/>
    </xf>
    <xf numFmtId="38" fontId="41" fillId="0" borderId="0" xfId="0" applyNumberFormat="1" applyFont="1" applyAlignment="1">
      <alignment vertical="top"/>
    </xf>
    <xf numFmtId="169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7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9" fontId="9" fillId="0" borderId="0" xfId="3" applyNumberFormat="1" applyFont="1" applyFill="1" applyBorder="1" applyAlignment="1" applyProtection="1">
      <alignment vertical="center"/>
    </xf>
    <xf numFmtId="2" fontId="32" fillId="0" borderId="0" xfId="0" applyNumberFormat="1" applyFont="1"/>
    <xf numFmtId="176" fontId="32" fillId="0" borderId="0" xfId="0" applyNumberFormat="1" applyFont="1" applyAlignment="1">
      <alignment horizontal="right"/>
    </xf>
    <xf numFmtId="176" fontId="37" fillId="0" borderId="0" xfId="0" applyNumberFormat="1" applyFont="1" applyAlignment="1">
      <alignment horizontal="right"/>
    </xf>
    <xf numFmtId="176" fontId="38" fillId="0" borderId="0" xfId="0" applyNumberFormat="1" applyFont="1" applyAlignment="1">
      <alignment horizontal="right"/>
    </xf>
    <xf numFmtId="169" fontId="51" fillId="0" borderId="0" xfId="3" applyNumberFormat="1" applyFont="1" applyFill="1" applyBorder="1" applyProtection="1"/>
    <xf numFmtId="169" fontId="51" fillId="0" borderId="0" xfId="3" applyNumberFormat="1" applyFont="1" applyFill="1" applyBorder="1" applyAlignment="1" applyProtection="1">
      <alignment vertical="center"/>
    </xf>
    <xf numFmtId="164" fontId="51" fillId="0" borderId="0" xfId="0" applyNumberFormat="1" applyFont="1"/>
    <xf numFmtId="195" fontId="51" fillId="0" borderId="0" xfId="0" applyNumberFormat="1" applyFont="1"/>
    <xf numFmtId="37" fontId="51" fillId="0" borderId="0" xfId="0" applyNumberFormat="1" applyFont="1"/>
    <xf numFmtId="169" fontId="4" fillId="0" borderId="0" xfId="3" applyNumberFormat="1" applyFont="1" applyFill="1" applyBorder="1" applyProtection="1"/>
    <xf numFmtId="169" fontId="4" fillId="0" borderId="0" xfId="3" applyNumberFormat="1" applyFont="1" applyFill="1" applyBorder="1" applyAlignment="1" applyProtection="1">
      <alignment vertical="center"/>
    </xf>
    <xf numFmtId="164" fontId="4" fillId="0" borderId="0" xfId="0" applyNumberFormat="1" applyFont="1"/>
    <xf numFmtId="195" fontId="4" fillId="0" borderId="0" xfId="0" applyNumberFormat="1" applyFont="1"/>
    <xf numFmtId="167" fontId="4" fillId="0" borderId="0" xfId="0" applyNumberFormat="1" applyFont="1"/>
    <xf numFmtId="0" fontId="41" fillId="0" borderId="0" xfId="0" applyFont="1"/>
    <xf numFmtId="0" fontId="4" fillId="0" borderId="0" xfId="0" applyFont="1"/>
    <xf numFmtId="0" fontId="48" fillId="0" borderId="0" xfId="0" applyFont="1"/>
    <xf numFmtId="38" fontId="11" fillId="0" borderId="0" xfId="1" applyNumberFormat="1" applyFont="1" applyFill="1" applyBorder="1"/>
    <xf numFmtId="0" fontId="51" fillId="0" borderId="0" xfId="0" applyFont="1"/>
    <xf numFmtId="0" fontId="27" fillId="0" borderId="0" xfId="0" applyFont="1"/>
    <xf numFmtId="166" fontId="11" fillId="0" borderId="0" xfId="0" applyNumberFormat="1" applyFont="1"/>
    <xf numFmtId="0" fontId="3" fillId="0" borderId="0" xfId="0" applyFont="1"/>
    <xf numFmtId="165" fontId="4" fillId="0" borderId="0" xfId="3" applyNumberFormat="1" applyFont="1" applyFill="1"/>
    <xf numFmtId="38" fontId="4" fillId="0" borderId="0" xfId="1" applyNumberFormat="1" applyFont="1" applyFill="1" applyBorder="1"/>
    <xf numFmtId="0" fontId="4" fillId="0" borderId="0" xfId="0" applyFont="1" applyAlignment="1">
      <alignment horizontal="left" vertical="top"/>
    </xf>
    <xf numFmtId="0" fontId="54" fillId="0" borderId="0" xfId="0" applyFont="1" applyAlignment="1">
      <alignment horizontal="left"/>
    </xf>
    <xf numFmtId="174" fontId="54" fillId="0" borderId="0" xfId="0" applyNumberFormat="1" applyFont="1"/>
    <xf numFmtId="0" fontId="54" fillId="0" borderId="0" xfId="0" applyFont="1"/>
    <xf numFmtId="0" fontId="53" fillId="0" borderId="0" xfId="0" applyFont="1"/>
    <xf numFmtId="0" fontId="55" fillId="0" borderId="0" xfId="0" applyFont="1"/>
    <xf numFmtId="37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99" fontId="9" fillId="0" borderId="0" xfId="2" applyNumberFormat="1" applyFont="1" applyFill="1" applyBorder="1" applyProtection="1"/>
    <xf numFmtId="200" fontId="9" fillId="0" borderId="0" xfId="2" applyNumberFormat="1" applyFont="1" applyFill="1" applyBorder="1" applyProtection="1"/>
    <xf numFmtId="199" fontId="9" fillId="0" borderId="0" xfId="2" applyNumberFormat="1" applyFont="1" applyFill="1" applyBorder="1" applyAlignment="1" applyProtection="1">
      <alignment vertical="top"/>
    </xf>
    <xf numFmtId="0" fontId="13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0" fontId="35" fillId="0" borderId="0" xfId="1" applyFont="1" applyFill="1" applyBorder="1"/>
    <xf numFmtId="0" fontId="36" fillId="0" borderId="0" xfId="0" applyFont="1"/>
    <xf numFmtId="37" fontId="36" fillId="0" borderId="0" xfId="0" applyNumberFormat="1" applyFont="1"/>
    <xf numFmtId="0" fontId="16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178" fontId="6" fillId="0" borderId="0" xfId="0" applyNumberFormat="1" applyFont="1" applyAlignment="1">
      <alignment horizontal="right"/>
    </xf>
    <xf numFmtId="16" fontId="18" fillId="0" borderId="0" xfId="0" applyNumberFormat="1" applyFont="1"/>
    <xf numFmtId="178" fontId="10" fillId="0" borderId="0" xfId="0" applyNumberFormat="1" applyFont="1" applyAlignment="1">
      <alignment horizontal="right"/>
    </xf>
    <xf numFmtId="186" fontId="9" fillId="0" borderId="0" xfId="0" applyNumberFormat="1" applyFont="1"/>
    <xf numFmtId="186" fontId="20" fillId="0" borderId="0" xfId="0" applyNumberFormat="1" applyFont="1"/>
    <xf numFmtId="0" fontId="26" fillId="0" borderId="0" xfId="0" applyFont="1"/>
    <xf numFmtId="0" fontId="23" fillId="0" borderId="0" xfId="0" applyFont="1" applyAlignment="1">
      <alignment horizontal="left"/>
    </xf>
    <xf numFmtId="174" fontId="4" fillId="0" borderId="0" xfId="0" applyNumberFormat="1" applyFont="1"/>
    <xf numFmtId="0" fontId="21" fillId="0" borderId="0" xfId="0" applyFont="1"/>
    <xf numFmtId="197" fontId="4" fillId="0" borderId="0" xfId="0" applyNumberFormat="1" applyFont="1"/>
    <xf numFmtId="179" fontId="4" fillId="0" borderId="0" xfId="1" applyNumberFormat="1" applyFont="1" applyFill="1"/>
    <xf numFmtId="179" fontId="22" fillId="0" borderId="0" xfId="1" applyNumberFormat="1" applyFont="1" applyFill="1"/>
    <xf numFmtId="0" fontId="16" fillId="0" borderId="0" xfId="0" applyFont="1" applyAlignment="1">
      <alignment horizontal="left"/>
    </xf>
    <xf numFmtId="0" fontId="45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5" fillId="0" borderId="0" xfId="0" applyFont="1"/>
    <xf numFmtId="41" fontId="0" fillId="0" borderId="0" xfId="0" applyNumberFormat="1"/>
    <xf numFmtId="4" fontId="4" fillId="0" borderId="0" xfId="0" applyNumberFormat="1" applyFont="1"/>
    <xf numFmtId="177" fontId="20" fillId="0" borderId="0" xfId="2" applyNumberFormat="1" applyFont="1" applyFill="1" applyBorder="1" applyProtection="1"/>
    <xf numFmtId="38" fontId="20" fillId="0" borderId="0" xfId="1" applyNumberFormat="1" applyFont="1" applyFill="1" applyBorder="1" applyProtection="1"/>
    <xf numFmtId="198" fontId="20" fillId="0" borderId="0" xfId="2" applyNumberFormat="1" applyFont="1" applyFill="1" applyBorder="1" applyProtection="1"/>
    <xf numFmtId="0" fontId="4" fillId="0" borderId="0" xfId="0" applyFont="1" applyAlignment="1">
      <alignment horizontal="centerContinuous"/>
    </xf>
    <xf numFmtId="4" fontId="4" fillId="0" borderId="0" xfId="0" applyNumberFormat="1" applyFont="1" applyAlignment="1">
      <alignment vertical="center"/>
    </xf>
    <xf numFmtId="190" fontId="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2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8" fontId="9" fillId="0" borderId="0" xfId="1" applyNumberFormat="1" applyFont="1" applyFill="1" applyBorder="1" applyAlignment="1" applyProtection="1">
      <alignment horizontal="left" vertical="center"/>
    </xf>
    <xf numFmtId="0" fontId="44" fillId="0" borderId="0" xfId="0" applyFont="1"/>
    <xf numFmtId="0" fontId="23" fillId="0" borderId="0" xfId="0" applyFont="1"/>
    <xf numFmtId="38" fontId="9" fillId="0" borderId="0" xfId="1" applyNumberFormat="1" applyFont="1" applyFill="1" applyBorder="1" applyAlignment="1" applyProtection="1">
      <alignment horizontal="left"/>
    </xf>
    <xf numFmtId="38" fontId="6" fillId="0" borderId="0" xfId="1" applyNumberFormat="1" applyFont="1" applyFill="1" applyBorder="1"/>
    <xf numFmtId="38" fontId="9" fillId="0" borderId="0" xfId="1" applyNumberFormat="1" applyFont="1" applyFill="1" applyBorder="1"/>
    <xf numFmtId="38" fontId="6" fillId="0" borderId="0" xfId="1" applyNumberFormat="1" applyFont="1" applyFill="1" applyBorder="1" applyAlignment="1">
      <alignment horizontal="right"/>
    </xf>
    <xf numFmtId="38" fontId="10" fillId="0" borderId="0" xfId="1" applyNumberFormat="1" applyFont="1" applyFill="1" applyBorder="1" applyAlignment="1" applyProtection="1">
      <alignment horizontal="right"/>
    </xf>
    <xf numFmtId="5" fontId="4" fillId="0" borderId="0" xfId="1" applyNumberFormat="1" applyFont="1" applyFill="1"/>
    <xf numFmtId="192" fontId="4" fillId="0" borderId="0" xfId="1" applyNumberFormat="1" applyFont="1" applyFill="1"/>
    <xf numFmtId="38" fontId="22" fillId="0" borderId="0" xfId="1" applyNumberFormat="1" applyFont="1" applyFill="1"/>
    <xf numFmtId="181" fontId="9" fillId="0" borderId="0" xfId="0" applyNumberFormat="1" applyFont="1"/>
    <xf numFmtId="193" fontId="22" fillId="0" borderId="0" xfId="1" applyNumberFormat="1" applyFont="1" applyFill="1"/>
    <xf numFmtId="38" fontId="4" fillId="0" borderId="0" xfId="1" applyNumberFormat="1" applyFont="1" applyFill="1" applyAlignment="1">
      <alignment horizontal="right"/>
    </xf>
    <xf numFmtId="184" fontId="22" fillId="0" borderId="0" xfId="1" applyNumberFormat="1" applyFont="1" applyFill="1"/>
    <xf numFmtId="0" fontId="11" fillId="0" borderId="0" xfId="0" applyFont="1" applyAlignment="1">
      <alignment horizontal="left" vertical="top" wrapText="1"/>
    </xf>
    <xf numFmtId="191" fontId="20" fillId="0" borderId="0" xfId="0" applyNumberFormat="1" applyFont="1"/>
    <xf numFmtId="172" fontId="9" fillId="0" borderId="0" xfId="1" applyNumberFormat="1" applyFont="1" applyFill="1" applyBorder="1" applyAlignment="1" applyProtection="1">
      <alignment horizontal="left"/>
    </xf>
    <xf numFmtId="8" fontId="30" fillId="0" borderId="0" xfId="0" applyNumberFormat="1" applyFont="1"/>
    <xf numFmtId="0" fontId="56" fillId="0" borderId="0" xfId="0" applyFont="1"/>
    <xf numFmtId="0" fontId="8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37" fontId="11" fillId="0" borderId="0" xfId="0" applyNumberFormat="1" applyFont="1"/>
    <xf numFmtId="0" fontId="34" fillId="0" borderId="0" xfId="0" applyFont="1" applyAlignment="1">
      <alignment horizontal="centerContinuous"/>
    </xf>
    <xf numFmtId="0" fontId="50" fillId="0" borderId="0" xfId="0" applyFont="1" applyAlignment="1">
      <alignment horizontal="left"/>
    </xf>
    <xf numFmtId="190" fontId="11" fillId="0" borderId="0" xfId="0" applyNumberFormat="1" applyFont="1"/>
    <xf numFmtId="0" fontId="13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39" fillId="0" borderId="0" xfId="0" applyFont="1" applyAlignment="1">
      <alignment horizontal="left"/>
    </xf>
    <xf numFmtId="175" fontId="8" fillId="0" borderId="0" xfId="0" applyNumberFormat="1" applyFont="1"/>
    <xf numFmtId="8" fontId="57" fillId="0" borderId="0" xfId="0" applyNumberFormat="1" applyFont="1"/>
    <xf numFmtId="168" fontId="58" fillId="0" borderId="0" xfId="0" applyNumberFormat="1" applyFont="1" applyAlignment="1">
      <alignment horizontal="right"/>
    </xf>
    <xf numFmtId="0" fontId="53" fillId="0" borderId="0" xfId="0" applyFont="1" applyAlignment="1">
      <alignment horizontal="left"/>
    </xf>
    <xf numFmtId="0" fontId="12" fillId="0" borderId="0" xfId="0" applyFont="1"/>
    <xf numFmtId="0" fontId="14" fillId="0" borderId="0" xfId="0" applyFont="1" applyAlignment="1">
      <alignment horizontal="right"/>
    </xf>
    <xf numFmtId="41" fontId="4" fillId="2" borderId="0" xfId="0" applyNumberFormat="1" applyFont="1" applyFill="1"/>
    <xf numFmtId="165" fontId="11" fillId="0" borderId="0" xfId="3" applyNumberFormat="1" applyFont="1" applyFill="1" applyBorder="1"/>
    <xf numFmtId="0" fontId="60" fillId="0" borderId="0" xfId="0" applyFont="1" applyAlignment="1">
      <alignment horizontal="centerContinuous"/>
    </xf>
    <xf numFmtId="0" fontId="61" fillId="0" borderId="0" xfId="0" applyFont="1"/>
    <xf numFmtId="0" fontId="62" fillId="0" borderId="0" xfId="0" applyFont="1" applyAlignment="1">
      <alignment horizontal="left" vertical="top" wrapText="1"/>
    </xf>
    <xf numFmtId="172" fontId="4" fillId="0" borderId="0" xfId="1" applyNumberFormat="1" applyFont="1" applyFill="1" applyBorder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16" fillId="0" borderId="0" xfId="0" applyFont="1"/>
    <xf numFmtId="0" fontId="33" fillId="0" borderId="0" xfId="0" applyFont="1"/>
    <xf numFmtId="0" fontId="40" fillId="0" borderId="0" xfId="0" applyFont="1"/>
    <xf numFmtId="166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wrapText="1"/>
    </xf>
    <xf numFmtId="199" fontId="9" fillId="0" borderId="0" xfId="2" applyNumberFormat="1" applyFont="1" applyFill="1" applyBorder="1" applyAlignment="1" applyProtection="1"/>
    <xf numFmtId="38" fontId="9" fillId="0" borderId="0" xfId="1" applyNumberFormat="1" applyFont="1" applyFill="1" applyBorder="1" applyAlignment="1" applyProtection="1"/>
    <xf numFmtId="178" fontId="6" fillId="0" borderId="0" xfId="0" quotePrefix="1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7" fontId="11" fillId="0" borderId="0" xfId="0" applyNumberFormat="1" applyFont="1"/>
    <xf numFmtId="165" fontId="9" fillId="0" borderId="0" xfId="3" applyNumberFormat="1" applyFont="1" applyFill="1"/>
    <xf numFmtId="196" fontId="4" fillId="0" borderId="4" xfId="1" applyNumberFormat="1" applyFont="1" applyFill="1" applyBorder="1"/>
    <xf numFmtId="199" fontId="9" fillId="0" borderId="3" xfId="2" applyNumberFormat="1" applyFont="1" applyFill="1" applyBorder="1" applyProtection="1"/>
    <xf numFmtId="38" fontId="11" fillId="0" borderId="0" xfId="1" applyNumberFormat="1" applyFont="1" applyFill="1"/>
    <xf numFmtId="169" fontId="4" fillId="0" borderId="4" xfId="3" applyNumberFormat="1" applyFont="1" applyFill="1" applyBorder="1" applyProtection="1"/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1" fillId="0" borderId="0" xfId="0" applyFont="1" applyBorder="1"/>
    <xf numFmtId="37" fontId="4" fillId="0" borderId="0" xfId="0" applyNumberFormat="1" applyFont="1" applyBorder="1"/>
    <xf numFmtId="37" fontId="9" fillId="0" borderId="0" xfId="0" applyNumberFormat="1" applyFont="1" applyBorder="1"/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vertical="center"/>
    </xf>
    <xf numFmtId="37" fontId="9" fillId="0" borderId="0" xfId="0" applyNumberFormat="1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9" fillId="0" borderId="0" xfId="0" applyFont="1" applyBorder="1"/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199" fontId="9" fillId="0" borderId="6" xfId="2" applyNumberFormat="1" applyFont="1" applyFill="1" applyBorder="1" applyProtection="1"/>
    <xf numFmtId="200" fontId="9" fillId="0" borderId="5" xfId="2" applyNumberFormat="1" applyFont="1" applyFill="1" applyBorder="1" applyProtection="1"/>
    <xf numFmtId="164" fontId="9" fillId="0" borderId="0" xfId="0" applyNumberFormat="1" applyFont="1" applyFill="1"/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37" fontId="9" fillId="0" borderId="0" xfId="0" applyNumberFormat="1" applyFont="1" applyFill="1"/>
    <xf numFmtId="37" fontId="9" fillId="0" borderId="3" xfId="0" applyNumberFormat="1" applyFont="1" applyFill="1" applyBorder="1"/>
    <xf numFmtId="0" fontId="11" fillId="0" borderId="0" xfId="0" applyFont="1" applyAlignment="1">
      <alignment horizontal="left" vertical="top" wrapText="1"/>
    </xf>
    <xf numFmtId="8" fontId="4" fillId="0" borderId="0" xfId="0" applyNumberFormat="1" applyFont="1" applyFill="1"/>
    <xf numFmtId="41" fontId="4" fillId="0" borderId="0" xfId="0" applyNumberFormat="1" applyFont="1" applyFill="1"/>
    <xf numFmtId="0" fontId="4" fillId="0" borderId="0" xfId="0" applyFont="1" applyFill="1"/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195" fontId="4" fillId="0" borderId="0" xfId="0" applyNumberFormat="1" applyFont="1" applyFill="1"/>
    <xf numFmtId="8" fontId="9" fillId="0" borderId="0" xfId="0" applyNumberFormat="1" applyFont="1" applyFill="1"/>
    <xf numFmtId="167" fontId="9" fillId="0" borderId="0" xfId="0" applyNumberFormat="1" applyFont="1" applyFill="1"/>
    <xf numFmtId="195" fontId="9" fillId="0" borderId="0" xfId="0" applyNumberFormat="1" applyFont="1" applyFill="1"/>
    <xf numFmtId="0" fontId="4" fillId="0" borderId="0" xfId="0" applyFont="1" applyFill="1" applyAlignment="1">
      <alignment vertical="center"/>
    </xf>
    <xf numFmtId="0" fontId="9" fillId="0" borderId="0" xfId="0" applyFont="1" applyFill="1"/>
    <xf numFmtId="0" fontId="35" fillId="0" borderId="0" xfId="0" applyFont="1" applyFill="1"/>
    <xf numFmtId="37" fontId="35" fillId="0" borderId="0" xfId="0" applyNumberFormat="1" applyFont="1"/>
    <xf numFmtId="4" fontId="4" fillId="0" borderId="0" xfId="0" applyNumberFormat="1" applyFont="1" applyFill="1" applyAlignment="1">
      <alignment vertical="center"/>
    </xf>
    <xf numFmtId="0" fontId="8" fillId="0" borderId="0" xfId="0" applyFont="1" applyFill="1"/>
    <xf numFmtId="166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167" fontId="9" fillId="0" borderId="3" xfId="0" applyNumberFormat="1" applyFont="1" applyFill="1" applyBorder="1"/>
    <xf numFmtId="167" fontId="9" fillId="0" borderId="6" xfId="0" applyNumberFormat="1" applyFont="1" applyFill="1" applyBorder="1"/>
    <xf numFmtId="0" fontId="13" fillId="0" borderId="0" xfId="0" applyFont="1" applyFill="1"/>
    <xf numFmtId="165" fontId="9" fillId="0" borderId="0" xfId="3" applyNumberFormat="1" applyFont="1" applyFill="1" applyBorder="1" applyAlignment="1" applyProtection="1">
      <alignment vertical="top"/>
    </xf>
    <xf numFmtId="37" fontId="20" fillId="0" borderId="0" xfId="0" applyNumberFormat="1" applyFont="1" applyBorder="1"/>
    <xf numFmtId="195" fontId="9" fillId="0" borderId="0" xfId="0" applyNumberFormat="1" applyFont="1" applyBorder="1"/>
    <xf numFmtId="167" fontId="9" fillId="0" borderId="0" xfId="0" applyNumberFormat="1" applyFont="1" applyBorder="1"/>
    <xf numFmtId="167" fontId="9" fillId="0" borderId="0" xfId="0" applyNumberFormat="1" applyFont="1" applyFill="1" applyBorder="1"/>
    <xf numFmtId="167" fontId="9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164" fontId="9" fillId="0" borderId="0" xfId="0" applyNumberFormat="1" applyFont="1" applyFill="1" applyBorder="1"/>
    <xf numFmtId="37" fontId="9" fillId="0" borderId="0" xfId="0" applyNumberFormat="1" applyFont="1" applyFill="1" applyBorder="1"/>
    <xf numFmtId="195" fontId="4" fillId="0" borderId="0" xfId="0" applyNumberFormat="1" applyFont="1" applyFill="1" applyBorder="1"/>
    <xf numFmtId="169" fontId="9" fillId="0" borderId="0" xfId="0" applyNumberFormat="1" applyFont="1" applyBorder="1"/>
    <xf numFmtId="5" fontId="20" fillId="0" borderId="0" xfId="0" applyNumberFormat="1" applyFont="1" applyBorder="1"/>
    <xf numFmtId="195" fontId="9" fillId="0" borderId="0" xfId="0" applyNumberFormat="1" applyFont="1" applyFill="1" applyBorder="1"/>
    <xf numFmtId="201" fontId="9" fillId="0" borderId="0" xfId="0" applyNumberFormat="1" applyFont="1"/>
    <xf numFmtId="0" fontId="66" fillId="0" borderId="0" xfId="0" applyFont="1" applyAlignment="1">
      <alignment horizontal="centerContinuous"/>
    </xf>
    <xf numFmtId="169" fontId="4" fillId="0" borderId="0" xfId="3" applyNumberFormat="1" applyFont="1" applyFill="1" applyBorder="1" applyProtection="1"/>
    <xf numFmtId="169" fontId="4" fillId="0" borderId="0" xfId="3" applyNumberFormat="1" applyFont="1" applyFill="1" applyBorder="1" applyProtection="1"/>
    <xf numFmtId="195" fontId="4" fillId="0" borderId="0" xfId="0" applyNumberFormat="1" applyFont="1" applyFill="1"/>
    <xf numFmtId="169" fontId="4" fillId="0" borderId="0" xfId="3" applyNumberFormat="1" applyFont="1" applyFill="1" applyBorder="1" applyProtection="1"/>
    <xf numFmtId="37" fontId="9" fillId="0" borderId="0" xfId="0" applyNumberFormat="1" applyFont="1"/>
    <xf numFmtId="169" fontId="9" fillId="0" borderId="0" xfId="3" applyNumberFormat="1" applyFont="1" applyFill="1" applyBorder="1" applyProtection="1"/>
    <xf numFmtId="169" fontId="4" fillId="0" borderId="0" xfId="3" applyNumberFormat="1" applyFont="1" applyFill="1" applyBorder="1" applyProtection="1"/>
    <xf numFmtId="169" fontId="4" fillId="0" borderId="4" xfId="3" applyNumberFormat="1" applyFont="1" applyFill="1" applyBorder="1" applyProtection="1"/>
    <xf numFmtId="169" fontId="9" fillId="0" borderId="0" xfId="0" applyNumberFormat="1" applyFont="1" applyFill="1"/>
    <xf numFmtId="190" fontId="4" fillId="0" borderId="0" xfId="0" applyNumberFormat="1" applyFont="1" applyFill="1" applyAlignment="1">
      <alignment vertical="center"/>
    </xf>
    <xf numFmtId="37" fontId="9" fillId="0" borderId="2" xfId="0" applyNumberFormat="1" applyFont="1" applyFill="1" applyBorder="1"/>
    <xf numFmtId="0" fontId="11" fillId="0" borderId="0" xfId="0" applyFont="1" applyAlignment="1">
      <alignment horizontal="left" vertical="top" wrapText="1"/>
    </xf>
    <xf numFmtId="190" fontId="9" fillId="0" borderId="0" xfId="0" applyNumberFormat="1" applyFont="1" applyFill="1"/>
    <xf numFmtId="8" fontId="19" fillId="0" borderId="0" xfId="0" applyNumberFormat="1" applyFont="1" applyFill="1"/>
    <xf numFmtId="174" fontId="9" fillId="0" borderId="0" xfId="0" applyNumberFormat="1" applyFont="1" applyFill="1"/>
    <xf numFmtId="174" fontId="9" fillId="0" borderId="3" xfId="0" applyNumberFormat="1" applyFont="1" applyFill="1" applyBorder="1"/>
    <xf numFmtId="166" fontId="4" fillId="0" borderId="0" xfId="0" applyNumberFormat="1" applyFont="1" applyFill="1"/>
    <xf numFmtId="187" fontId="9" fillId="0" borderId="3" xfId="0" applyNumberFormat="1" applyFont="1" applyFill="1" applyBorder="1"/>
    <xf numFmtId="174" fontId="9" fillId="0" borderId="2" xfId="0" applyNumberFormat="1" applyFont="1" applyFill="1" applyBorder="1"/>
    <xf numFmtId="174" fontId="9" fillId="0" borderId="0" xfId="0" applyNumberFormat="1" applyFont="1" applyFill="1" applyAlignment="1">
      <alignment vertical="center"/>
    </xf>
    <xf numFmtId="195" fontId="9" fillId="0" borderId="5" xfId="0" applyNumberFormat="1" applyFont="1" applyFill="1" applyBorder="1" applyAlignment="1">
      <alignment vertical="center"/>
    </xf>
    <xf numFmtId="8" fontId="4" fillId="0" borderId="0" xfId="0" applyNumberFormat="1" applyFont="1" applyFill="1" applyAlignment="1">
      <alignment vertical="center"/>
    </xf>
    <xf numFmtId="8" fontId="19" fillId="0" borderId="0" xfId="0" applyNumberFormat="1" applyFont="1" applyFill="1" applyAlignment="1">
      <alignment vertical="center"/>
    </xf>
    <xf numFmtId="37" fontId="9" fillId="0" borderId="6" xfId="0" applyNumberFormat="1" applyFont="1" applyFill="1" applyBorder="1" applyAlignment="1">
      <alignment vertical="center"/>
    </xf>
    <xf numFmtId="37" fontId="9" fillId="0" borderId="0" xfId="0" applyNumberFormat="1" applyFont="1" applyFill="1" applyAlignment="1">
      <alignment vertical="center"/>
    </xf>
    <xf numFmtId="174" fontId="9" fillId="0" borderId="3" xfId="0" applyNumberFormat="1" applyFont="1" applyFill="1" applyBorder="1" applyAlignment="1">
      <alignment vertical="center"/>
    </xf>
    <xf numFmtId="190" fontId="9" fillId="0" borderId="5" xfId="0" applyNumberFormat="1" applyFont="1" applyFill="1" applyBorder="1"/>
    <xf numFmtId="190" fontId="9" fillId="0" borderId="4" xfId="0" applyNumberFormat="1" applyFont="1" applyFill="1" applyBorder="1"/>
    <xf numFmtId="182" fontId="8" fillId="0" borderId="0" xfId="0" applyNumberFormat="1" applyFont="1" applyFill="1"/>
    <xf numFmtId="0" fontId="5" fillId="0" borderId="0" xfId="0" applyFont="1" applyFill="1" applyAlignment="1">
      <alignment horizontal="center"/>
    </xf>
    <xf numFmtId="0" fontId="11" fillId="0" borderId="0" xfId="0" applyFont="1" applyFill="1"/>
    <xf numFmtId="37" fontId="9" fillId="0" borderId="6" xfId="0" applyNumberFormat="1" applyFont="1" applyFill="1" applyBorder="1"/>
    <xf numFmtId="5" fontId="9" fillId="0" borderId="0" xfId="0" applyNumberFormat="1" applyFont="1" applyFill="1"/>
    <xf numFmtId="37" fontId="8" fillId="0" borderId="0" xfId="0" applyNumberFormat="1" applyFont="1" applyFill="1"/>
    <xf numFmtId="5" fontId="20" fillId="0" borderId="0" xfId="0" applyNumberFormat="1" applyFont="1" applyFill="1"/>
    <xf numFmtId="0" fontId="10" fillId="0" borderId="0" xfId="0" applyFont="1" applyFill="1" applyAlignment="1">
      <alignment horizontal="center"/>
    </xf>
    <xf numFmtId="190" fontId="4" fillId="0" borderId="0" xfId="0" applyNumberFormat="1" applyFont="1" applyFill="1"/>
    <xf numFmtId="37" fontId="4" fillId="0" borderId="0" xfId="0" applyNumberFormat="1" applyFont="1" applyFill="1"/>
    <xf numFmtId="166" fontId="4" fillId="0" borderId="0" xfId="0" applyNumberFormat="1" applyFont="1" applyFill="1" applyAlignment="1">
      <alignment vertical="center"/>
    </xf>
    <xf numFmtId="174" fontId="8" fillId="0" borderId="0" xfId="0" applyNumberFormat="1" applyFont="1" applyFill="1"/>
    <xf numFmtId="37" fontId="9" fillId="0" borderId="5" xfId="0" applyNumberFormat="1" applyFont="1" applyFill="1" applyBorder="1"/>
    <xf numFmtId="37" fontId="20" fillId="0" borderId="0" xfId="0" applyNumberFormat="1" applyFont="1" applyFill="1"/>
    <xf numFmtId="167" fontId="9" fillId="0" borderId="0" xfId="0" applyNumberFormat="1" applyFont="1" applyFill="1" applyAlignment="1">
      <alignment vertical="center"/>
    </xf>
    <xf numFmtId="37" fontId="9" fillId="0" borderId="4" xfId="0" applyNumberFormat="1" applyFont="1" applyFill="1" applyBorder="1"/>
    <xf numFmtId="195" fontId="9" fillId="0" borderId="4" xfId="0" applyNumberFormat="1" applyFont="1" applyFill="1" applyBorder="1"/>
    <xf numFmtId="39" fontId="9" fillId="0" borderId="3" xfId="0" applyNumberFormat="1" applyFont="1" applyFill="1" applyBorder="1"/>
    <xf numFmtId="195" fontId="9" fillId="0" borderId="0" xfId="0" applyNumberFormat="1" applyFont="1" applyFill="1" applyAlignment="1">
      <alignment vertical="center"/>
    </xf>
    <xf numFmtId="0" fontId="4" fillId="0" borderId="0" xfId="0" applyFont="1" applyFill="1" applyBorder="1"/>
    <xf numFmtId="201" fontId="9" fillId="0" borderId="0" xfId="0" applyNumberFormat="1" applyFont="1" applyFill="1"/>
    <xf numFmtId="0" fontId="11" fillId="0" borderId="0" xfId="0" applyFont="1" applyFill="1" applyBorder="1"/>
    <xf numFmtId="0" fontId="5" fillId="0" borderId="0" xfId="0" applyFont="1" applyFill="1"/>
    <xf numFmtId="0" fontId="0" fillId="0" borderId="0" xfId="0" applyFill="1" applyAlignment="1">
      <alignment vertical="top" wrapText="1"/>
    </xf>
    <xf numFmtId="0" fontId="40" fillId="0" borderId="0" xfId="0" applyFont="1" applyFill="1"/>
    <xf numFmtId="0" fontId="9" fillId="0" borderId="0" xfId="0" applyFont="1" applyFill="1" applyAlignment="1">
      <alignment horizontal="left" vertical="center"/>
    </xf>
    <xf numFmtId="199" fontId="9" fillId="2" borderId="0" xfId="2" applyNumberFormat="1" applyFont="1" applyFill="1" applyBorder="1" applyAlignment="1" applyProtection="1">
      <alignment vertical="top"/>
    </xf>
    <xf numFmtId="0" fontId="13" fillId="0" borderId="0" xfId="0" applyFont="1" applyAlignment="1">
      <alignment vertical="top" wrapText="1"/>
    </xf>
    <xf numFmtId="174" fontId="62" fillId="0" borderId="0" xfId="0" applyNumberFormat="1" applyFont="1" applyAlignment="1">
      <alignment horizontal="right"/>
    </xf>
    <xf numFmtId="174" fontId="4" fillId="0" borderId="0" xfId="0" applyNumberFormat="1" applyFont="1" applyAlignment="1">
      <alignment horizontal="right"/>
    </xf>
    <xf numFmtId="199" fontId="4" fillId="0" borderId="0" xfId="0" applyNumberFormat="1" applyFont="1" applyAlignment="1">
      <alignment horizontal="right"/>
    </xf>
    <xf numFmtId="183" fontId="9" fillId="0" borderId="0" xfId="1" applyNumberFormat="1" applyFont="1" applyFill="1" applyBorder="1" applyAlignment="1">
      <alignment horizontal="right"/>
    </xf>
    <xf numFmtId="174" fontId="18" fillId="0" borderId="0" xfId="0" applyNumberFormat="1" applyFont="1" applyAlignment="1">
      <alignment horizontal="right"/>
    </xf>
    <xf numFmtId="174" fontId="70" fillId="0" borderId="0" xfId="0" applyNumberFormat="1" applyFont="1" applyAlignment="1">
      <alignment horizontal="right"/>
    </xf>
    <xf numFmtId="174" fontId="9" fillId="0" borderId="0" xfId="0" applyNumberFormat="1" applyFont="1" applyAlignment="1">
      <alignment horizontal="right"/>
    </xf>
    <xf numFmtId="183" fontId="51" fillId="0" borderId="0" xfId="1" applyNumberFormat="1" applyFont="1" applyFill="1" applyBorder="1" applyAlignment="1">
      <alignment horizontal="right"/>
    </xf>
    <xf numFmtId="37" fontId="62" fillId="0" borderId="0" xfId="0" applyNumberFormat="1" applyFont="1"/>
    <xf numFmtId="0" fontId="10" fillId="0" borderId="0" xfId="0" applyFont="1"/>
    <xf numFmtId="176" fontId="9" fillId="0" borderId="0" xfId="0" applyNumberFormat="1" applyFont="1" applyAlignment="1">
      <alignment horizontal="left"/>
    </xf>
    <xf numFmtId="176" fontId="9" fillId="0" borderId="0" xfId="0" applyNumberFormat="1" applyFont="1" applyAlignment="1">
      <alignment horizontal="right"/>
    </xf>
    <xf numFmtId="194" fontId="4" fillId="0" borderId="0" xfId="0" applyNumberFormat="1" applyFont="1" applyAlignment="1">
      <alignment horizontal="right"/>
    </xf>
    <xf numFmtId="194" fontId="62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left"/>
    </xf>
    <xf numFmtId="170" fontId="9" fillId="0" borderId="0" xfId="0" applyNumberFormat="1" applyFont="1"/>
    <xf numFmtId="170" fontId="62" fillId="0" borderId="0" xfId="0" applyNumberFormat="1" applyFont="1"/>
    <xf numFmtId="0" fontId="62" fillId="0" borderId="0" xfId="0" applyFont="1"/>
    <xf numFmtId="0" fontId="70" fillId="0" borderId="0" xfId="0" applyFont="1" applyAlignment="1">
      <alignment horizontal="center"/>
    </xf>
    <xf numFmtId="176" fontId="6" fillId="0" borderId="0" xfId="0" applyNumberFormat="1" applyFont="1" applyAlignment="1">
      <alignment horizontal="right"/>
    </xf>
    <xf numFmtId="174" fontId="4" fillId="0" borderId="3" xfId="0" applyNumberFormat="1" applyFont="1" applyBorder="1" applyAlignment="1">
      <alignment horizontal="right"/>
    </xf>
    <xf numFmtId="199" fontId="4" fillId="0" borderId="3" xfId="0" applyNumberFormat="1" applyFont="1" applyBorder="1" applyAlignment="1">
      <alignment horizontal="right"/>
    </xf>
    <xf numFmtId="174" fontId="18" fillId="0" borderId="6" xfId="0" applyNumberFormat="1" applyFont="1" applyBorder="1" applyAlignment="1">
      <alignment horizontal="right"/>
    </xf>
    <xf numFmtId="174" fontId="70" fillId="0" borderId="6" xfId="0" applyNumberFormat="1" applyFont="1" applyBorder="1" applyAlignment="1">
      <alignment horizontal="right"/>
    </xf>
    <xf numFmtId="199" fontId="18" fillId="0" borderId="6" xfId="0" applyNumberFormat="1" applyFont="1" applyBorder="1" applyAlignment="1">
      <alignment horizontal="right"/>
    </xf>
    <xf numFmtId="37" fontId="18" fillId="0" borderId="5" xfId="0" applyNumberFormat="1" applyFont="1" applyBorder="1"/>
    <xf numFmtId="37" fontId="70" fillId="0" borderId="5" xfId="0" applyNumberFormat="1" applyFont="1" applyBorder="1"/>
    <xf numFmtId="199" fontId="18" fillId="0" borderId="5" xfId="0" applyNumberFormat="1" applyFont="1" applyBorder="1" applyAlignment="1">
      <alignment horizontal="right"/>
    </xf>
    <xf numFmtId="194" fontId="70" fillId="0" borderId="4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32" fillId="0" borderId="0" xfId="0" applyFont="1" applyFill="1" applyBorder="1"/>
    <xf numFmtId="0" fontId="35" fillId="0" borderId="0" xfId="0" applyFont="1" applyFill="1" applyBorder="1"/>
    <xf numFmtId="38" fontId="4" fillId="0" borderId="0" xfId="1" applyNumberFormat="1" applyFont="1" applyFill="1" applyBorder="1" applyAlignment="1">
      <alignment horizontal="right"/>
    </xf>
    <xf numFmtId="41" fontId="26" fillId="0" borderId="0" xfId="0" applyNumberFormat="1" applyFont="1" applyFill="1"/>
    <xf numFmtId="190" fontId="9" fillId="0" borderId="0" xfId="0" applyNumberFormat="1" applyFont="1" applyFill="1" applyAlignment="1">
      <alignment vertical="top"/>
    </xf>
    <xf numFmtId="174" fontId="9" fillId="0" borderId="0" xfId="0" applyNumberFormat="1" applyFont="1" applyFill="1" applyAlignment="1">
      <alignment vertical="top"/>
    </xf>
    <xf numFmtId="195" fontId="9" fillId="0" borderId="5" xfId="0" applyNumberFormat="1" applyFont="1" applyFill="1" applyBorder="1"/>
    <xf numFmtId="37" fontId="9" fillId="0" borderId="0" xfId="0" applyNumberFormat="1" applyFont="1" applyFill="1" applyAlignment="1">
      <alignment vertical="top"/>
    </xf>
    <xf numFmtId="37" fontId="9" fillId="0" borderId="3" xfId="0" applyNumberFormat="1" applyFont="1" applyFill="1" applyBorder="1" applyAlignment="1">
      <alignment vertical="top"/>
    </xf>
    <xf numFmtId="167" fontId="9" fillId="0" borderId="0" xfId="0" applyNumberFormat="1" applyFont="1" applyFill="1" applyAlignment="1">
      <alignment vertical="top"/>
    </xf>
    <xf numFmtId="167" fontId="9" fillId="0" borderId="3" xfId="0" applyNumberFormat="1" applyFont="1" applyFill="1" applyBorder="1" applyAlignment="1">
      <alignment vertical="top"/>
    </xf>
    <xf numFmtId="38" fontId="4" fillId="0" borderId="0" xfId="1" applyNumberFormat="1" applyFont="1"/>
    <xf numFmtId="166" fontId="4" fillId="0" borderId="3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9" fontId="9" fillId="0" borderId="0" xfId="0" applyNumberFormat="1" applyFont="1" applyFill="1" applyBorder="1"/>
    <xf numFmtId="39" fontId="9" fillId="0" borderId="0" xfId="0" applyNumberFormat="1" applyFont="1" applyFill="1"/>
    <xf numFmtId="164" fontId="4" fillId="0" borderId="0" xfId="0" applyNumberFormat="1" applyFont="1" applyFill="1"/>
    <xf numFmtId="0" fontId="32" fillId="0" borderId="0" xfId="0" applyFont="1" applyFill="1" applyAlignment="1">
      <alignment horizontal="left"/>
    </xf>
    <xf numFmtId="0" fontId="34" fillId="0" borderId="0" xfId="0" applyFont="1" applyFill="1" applyAlignment="1">
      <alignment horizontal="center"/>
    </xf>
    <xf numFmtId="0" fontId="47" fillId="0" borderId="0" xfId="0" applyFont="1" applyFill="1"/>
    <xf numFmtId="202" fontId="11" fillId="0" borderId="0" xfId="1" applyNumberFormat="1" applyFont="1"/>
    <xf numFmtId="203" fontId="11" fillId="0" borderId="0" xfId="0" applyNumberFormat="1" applyFont="1"/>
    <xf numFmtId="180" fontId="9" fillId="0" borderId="3" xfId="0" applyNumberFormat="1" applyFont="1" applyFill="1" applyBorder="1" applyAlignment="1">
      <alignment horizontal="right"/>
    </xf>
    <xf numFmtId="0" fontId="13" fillId="0" borderId="0" xfId="0" applyFont="1" applyAlignment="1">
      <alignment vertical="top" wrapText="1"/>
    </xf>
    <xf numFmtId="0" fontId="9" fillId="0" borderId="0" xfId="0" applyFont="1" applyAlignment="1">
      <alignment horizontal="center" wrapText="1"/>
    </xf>
    <xf numFmtId="166" fontId="9" fillId="0" borderId="0" xfId="0" applyNumberFormat="1" applyFont="1" applyAlignment="1">
      <alignment horizontal="left" vertical="top"/>
    </xf>
    <xf numFmtId="0" fontId="35" fillId="0" borderId="0" xfId="0" applyFont="1" applyFill="1" applyBorder="1" applyAlignment="1">
      <alignment horizontal="center"/>
    </xf>
    <xf numFmtId="199" fontId="4" fillId="0" borderId="0" xfId="0" applyNumberFormat="1" applyFont="1"/>
    <xf numFmtId="0" fontId="6" fillId="0" borderId="3" xfId="0" applyFont="1" applyBorder="1" applyAlignment="1">
      <alignment horizontal="center"/>
    </xf>
    <xf numFmtId="0" fontId="35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61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99" fontId="4" fillId="0" borderId="0" xfId="0" applyNumberFormat="1" applyFont="1" applyAlignment="1">
      <alignment horizontal="center"/>
    </xf>
    <xf numFmtId="0" fontId="69" fillId="0" borderId="0" xfId="0" applyFont="1" applyAlignment="1">
      <alignment horizontal="left"/>
    </xf>
    <xf numFmtId="174" fontId="18" fillId="0" borderId="0" xfId="0" applyNumberFormat="1" applyFont="1" applyAlignment="1">
      <alignment horizontal="center"/>
    </xf>
    <xf numFmtId="199" fontId="18" fillId="0" borderId="0" xfId="0" applyNumberFormat="1" applyFont="1" applyAlignment="1">
      <alignment horizontal="right"/>
    </xf>
    <xf numFmtId="174" fontId="4" fillId="0" borderId="0" xfId="0" applyNumberFormat="1" applyFont="1" applyAlignment="1">
      <alignment horizontal="center"/>
    </xf>
    <xf numFmtId="174" fontId="62" fillId="0" borderId="3" xfId="0" applyNumberFormat="1" applyFont="1" applyBorder="1" applyAlignment="1">
      <alignment horizontal="right"/>
    </xf>
    <xf numFmtId="0" fontId="69" fillId="0" borderId="0" xfId="0" applyFont="1"/>
    <xf numFmtId="37" fontId="18" fillId="0" borderId="0" xfId="0" applyNumberFormat="1" applyFont="1"/>
    <xf numFmtId="37" fontId="70" fillId="0" borderId="0" xfId="0" applyNumberFormat="1" applyFont="1"/>
    <xf numFmtId="37" fontId="1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8" fillId="0" borderId="0" xfId="0" applyFont="1" applyAlignment="1">
      <alignment horizontal="center" vertical="top"/>
    </xf>
    <xf numFmtId="174" fontId="9" fillId="0" borderId="0" xfId="0" applyNumberFormat="1" applyFont="1" applyAlignment="1">
      <alignment horizontal="center"/>
    </xf>
    <xf numFmtId="176" fontId="9" fillId="0" borderId="0" xfId="0" applyNumberFormat="1" applyFont="1" applyAlignment="1">
      <alignment horizontal="center"/>
    </xf>
    <xf numFmtId="194" fontId="70" fillId="0" borderId="0" xfId="0" applyNumberFormat="1" applyFont="1" applyAlignment="1">
      <alignment horizontal="right"/>
    </xf>
    <xf numFmtId="194" fontId="18" fillId="0" borderId="4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 wrapText="1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66" fillId="0" borderId="0" xfId="0" applyFont="1" applyAlignment="1">
      <alignment horizontal="center"/>
    </xf>
    <xf numFmtId="0" fontId="11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/>
    </xf>
    <xf numFmtId="0" fontId="13" fillId="0" borderId="0" xfId="0" applyFont="1" applyFill="1" applyAlignment="1">
      <alignment horizontal="left" vertical="top" wrapText="1"/>
    </xf>
    <xf numFmtId="0" fontId="68" fillId="0" borderId="0" xfId="0" applyFont="1" applyFill="1" applyAlignment="1">
      <alignment horizontal="left" vertical="top" wrapText="1"/>
    </xf>
    <xf numFmtId="0" fontId="71" fillId="0" borderId="0" xfId="0" applyFont="1" applyFill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2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C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1866900</xdr:colOff>
      <xdr:row>21</xdr:row>
      <xdr:rowOff>152400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66925" y="509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1866900</xdr:colOff>
      <xdr:row>13</xdr:row>
      <xdr:rowOff>152400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2066925" y="504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75"/>
  <sheetViews>
    <sheetView view="pageBreakPreview" zoomScaleNormal="80" zoomScaleSheetLayoutView="100" workbookViewId="0"/>
  </sheetViews>
  <sheetFormatPr defaultColWidth="10.625" defaultRowHeight="15"/>
  <cols>
    <col min="1" max="1" width="2.625" style="12" customWidth="1"/>
    <col min="2" max="2" width="58.125" style="12" customWidth="1"/>
    <col min="3" max="3" width="5.625" style="12" customWidth="1"/>
    <col min="4" max="4" width="9.5" style="86" customWidth="1"/>
    <col min="5" max="5" width="0.625" style="165" customWidth="1"/>
    <col min="6" max="6" width="9.5" style="165" bestFit="1" customWidth="1"/>
    <col min="7" max="7" width="0.625" style="165" customWidth="1"/>
    <col min="8" max="8" width="9.5" style="165" customWidth="1"/>
    <col min="9" max="9" width="0.625" style="165" customWidth="1"/>
    <col min="10" max="10" width="10.125" style="165" bestFit="1" customWidth="1"/>
    <col min="11" max="16384" width="10.625" style="165"/>
  </cols>
  <sheetData>
    <row r="1" spans="1:10" s="171" customFormat="1" ht="24.7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71" customFormat="1" ht="24.75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s="171" customFormat="1" ht="24.75" customHeight="1">
      <c r="A3" s="27" t="s">
        <v>284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24" customHeight="1">
      <c r="A4" s="190"/>
      <c r="B4" s="191"/>
      <c r="C4" s="191"/>
      <c r="D4" s="84"/>
      <c r="F4" s="164"/>
      <c r="G4" s="164"/>
      <c r="H4" s="164"/>
      <c r="I4" s="164"/>
      <c r="J4" s="164"/>
    </row>
    <row r="5" spans="1:10" ht="12.75" customHeight="1">
      <c r="A5" s="190"/>
      <c r="B5" s="191"/>
      <c r="C5" s="191"/>
      <c r="D5" s="165"/>
      <c r="E5" s="78"/>
      <c r="F5" s="78"/>
      <c r="G5" s="78"/>
      <c r="H5" s="78"/>
      <c r="I5" s="78"/>
      <c r="J5" s="78"/>
    </row>
    <row r="6" spans="1:10" ht="13.5" customHeight="1">
      <c r="A6" s="20" t="s">
        <v>2</v>
      </c>
    </row>
    <row r="7" spans="1:10" ht="13.5" customHeight="1">
      <c r="A7" s="20" t="s">
        <v>3</v>
      </c>
      <c r="D7" s="70"/>
    </row>
    <row r="8" spans="1:10" s="95" customFormat="1" ht="15.75">
      <c r="A8" s="193"/>
      <c r="D8" s="113" t="s">
        <v>4</v>
      </c>
      <c r="F8" s="113" t="s">
        <v>5</v>
      </c>
      <c r="G8" s="270"/>
      <c r="H8" s="113" t="s">
        <v>52</v>
      </c>
      <c r="I8" s="108"/>
      <c r="J8" s="113" t="s">
        <v>215</v>
      </c>
    </row>
    <row r="9" spans="1:10" s="95" customFormat="1" ht="15.75">
      <c r="A9" s="65" t="s">
        <v>6</v>
      </c>
    </row>
    <row r="10" spans="1:10" ht="6" customHeight="1">
      <c r="A10" s="165"/>
      <c r="B10" s="165"/>
      <c r="C10" s="165"/>
      <c r="D10" s="165"/>
    </row>
    <row r="11" spans="1:10" ht="15.6" customHeight="1">
      <c r="A11" s="95" t="s">
        <v>7</v>
      </c>
      <c r="B11" s="165"/>
      <c r="C11" s="165"/>
      <c r="D11" s="165"/>
    </row>
    <row r="12" spans="1:10" ht="15.6" customHeight="1">
      <c r="A12" s="165"/>
      <c r="B12" s="165" t="s">
        <v>8</v>
      </c>
      <c r="C12" s="165"/>
      <c r="D12" s="23">
        <v>4881</v>
      </c>
      <c r="F12" s="23">
        <v>7087</v>
      </c>
      <c r="G12" s="23"/>
      <c r="H12" s="23">
        <v>6897</v>
      </c>
      <c r="I12" s="23"/>
      <c r="J12" s="183">
        <v>6823</v>
      </c>
    </row>
    <row r="13" spans="1:10" ht="15.6" customHeight="1">
      <c r="A13" s="165"/>
      <c r="B13" s="165" t="s">
        <v>9</v>
      </c>
      <c r="C13" s="165"/>
      <c r="D13" s="4">
        <v>10102</v>
      </c>
      <c r="F13" s="4">
        <v>12069</v>
      </c>
      <c r="G13" s="4"/>
      <c r="H13" s="4">
        <v>11863</v>
      </c>
      <c r="I13" s="109"/>
      <c r="J13" s="182">
        <v>10188</v>
      </c>
    </row>
    <row r="14" spans="1:10" ht="15.6" customHeight="1">
      <c r="A14" s="165"/>
      <c r="B14" s="165" t="s">
        <v>10</v>
      </c>
      <c r="C14" s="165"/>
      <c r="D14" s="4">
        <v>572</v>
      </c>
      <c r="F14" s="4">
        <v>587</v>
      </c>
      <c r="G14" s="4"/>
      <c r="H14" s="4">
        <v>637</v>
      </c>
      <c r="I14" s="109"/>
      <c r="J14" s="182">
        <v>604</v>
      </c>
    </row>
    <row r="15" spans="1:10" ht="15.6" customHeight="1">
      <c r="A15" s="165"/>
      <c r="B15" s="165" t="s">
        <v>11</v>
      </c>
      <c r="C15" s="165"/>
      <c r="D15" s="109">
        <v>828</v>
      </c>
      <c r="F15" s="109">
        <v>837</v>
      </c>
      <c r="G15" s="109"/>
      <c r="H15" s="109">
        <v>968</v>
      </c>
      <c r="I15" s="109"/>
      <c r="J15" s="275">
        <v>962</v>
      </c>
    </row>
    <row r="16" spans="1:10" ht="16.350000000000001" customHeight="1">
      <c r="A16" s="165"/>
      <c r="B16" s="165" t="s">
        <v>12</v>
      </c>
      <c r="C16" s="165"/>
      <c r="D16" s="52">
        <f>SUM(D12:D15)</f>
        <v>16383</v>
      </c>
      <c r="F16" s="52">
        <f>SUM(F12:F15)</f>
        <v>20580</v>
      </c>
      <c r="G16" s="1"/>
      <c r="H16" s="52">
        <f>SUM(H12:H15)</f>
        <v>20365</v>
      </c>
      <c r="I16" s="1"/>
      <c r="J16" s="299">
        <f>SUM(J12:J15)</f>
        <v>18577</v>
      </c>
    </row>
    <row r="17" spans="1:12" ht="12" customHeight="1">
      <c r="A17" s="165"/>
      <c r="B17" s="165"/>
      <c r="C17" s="165"/>
      <c r="D17" s="165"/>
    </row>
    <row r="18" spans="1:12" ht="15.75">
      <c r="A18" s="95" t="s">
        <v>13</v>
      </c>
      <c r="B18" s="165"/>
      <c r="C18" s="165"/>
      <c r="D18" s="165"/>
    </row>
    <row r="19" spans="1:12" ht="15.6" customHeight="1">
      <c r="A19" s="165"/>
      <c r="B19" s="165" t="s">
        <v>14</v>
      </c>
      <c r="C19" s="165"/>
      <c r="D19" s="16">
        <v>24518</v>
      </c>
      <c r="E19" s="199"/>
      <c r="F19" s="16">
        <v>26268</v>
      </c>
      <c r="G19" s="16"/>
      <c r="H19" s="16">
        <v>27874</v>
      </c>
      <c r="I19" s="16"/>
      <c r="J19" s="16">
        <v>29108</v>
      </c>
    </row>
    <row r="20" spans="1:12" ht="15.6" customHeight="1">
      <c r="A20" s="165"/>
      <c r="B20" s="165" t="s">
        <v>15</v>
      </c>
      <c r="C20" s="165"/>
      <c r="D20" s="16">
        <v>11382</v>
      </c>
      <c r="E20" s="199"/>
      <c r="F20" s="16">
        <v>13012</v>
      </c>
      <c r="G20" s="16"/>
      <c r="H20" s="16">
        <v>14930</v>
      </c>
      <c r="I20" s="16"/>
      <c r="J20" s="16">
        <v>16839</v>
      </c>
    </row>
    <row r="21" spans="1:12" ht="15.6" customHeight="1">
      <c r="A21" s="165"/>
      <c r="B21" s="165" t="s">
        <v>16</v>
      </c>
      <c r="C21" s="165"/>
      <c r="D21" s="16">
        <v>6884</v>
      </c>
      <c r="E21" s="199"/>
      <c r="F21" s="16">
        <v>7486</v>
      </c>
      <c r="G21" s="16"/>
      <c r="H21" s="16">
        <v>8098</v>
      </c>
      <c r="I21" s="16"/>
      <c r="J21" s="16">
        <v>8792</v>
      </c>
    </row>
    <row r="22" spans="1:12" ht="15.6" customHeight="1">
      <c r="A22" s="165"/>
      <c r="B22" s="165" t="s">
        <v>17</v>
      </c>
      <c r="C22" s="165"/>
      <c r="D22" s="16">
        <v>9101</v>
      </c>
      <c r="E22" s="199"/>
      <c r="F22" s="16">
        <v>9282</v>
      </c>
      <c r="G22" s="16"/>
      <c r="H22" s="16">
        <v>9806</v>
      </c>
      <c r="I22" s="16"/>
      <c r="J22" s="16">
        <v>10191</v>
      </c>
    </row>
    <row r="23" spans="1:12" ht="15.6" customHeight="1">
      <c r="A23" s="165"/>
      <c r="B23" s="165" t="s">
        <v>18</v>
      </c>
      <c r="C23" s="165"/>
      <c r="D23" s="60">
        <v>13139</v>
      </c>
      <c r="E23" s="199"/>
      <c r="F23" s="60">
        <v>14029</v>
      </c>
      <c r="G23" s="111"/>
      <c r="H23" s="60">
        <v>14567</v>
      </c>
      <c r="I23" s="111"/>
      <c r="J23" s="453">
        <v>15694</v>
      </c>
    </row>
    <row r="24" spans="1:12" ht="16.350000000000001" customHeight="1">
      <c r="A24" s="165"/>
      <c r="B24" s="165"/>
      <c r="C24" s="165"/>
      <c r="D24" s="1">
        <f>SUM(D19:D23)</f>
        <v>65024</v>
      </c>
      <c r="F24" s="1">
        <f>SUM(F19:F23)</f>
        <v>70077</v>
      </c>
      <c r="G24" s="1"/>
      <c r="H24" s="1">
        <f>SUM(H19:H23)</f>
        <v>75275</v>
      </c>
      <c r="I24" s="1"/>
      <c r="J24" s="348">
        <f>SUM(J19:J23)</f>
        <v>80624</v>
      </c>
    </row>
    <row r="25" spans="1:12" ht="5.0999999999999996" customHeight="1">
      <c r="A25" s="165"/>
      <c r="B25" s="165"/>
      <c r="C25" s="165"/>
      <c r="D25" s="165"/>
    </row>
    <row r="26" spans="1:12" ht="15.6" customHeight="1">
      <c r="A26" s="165"/>
      <c r="B26" s="165" t="s">
        <v>19</v>
      </c>
      <c r="C26" s="165"/>
      <c r="D26" s="18">
        <v>31416</v>
      </c>
      <c r="F26" s="18">
        <v>34325</v>
      </c>
      <c r="G26" s="1"/>
      <c r="H26" s="18">
        <v>37184</v>
      </c>
      <c r="I26" s="1"/>
      <c r="J26" s="275">
        <v>39926</v>
      </c>
    </row>
    <row r="27" spans="1:12" ht="5.0999999999999996" customHeight="1">
      <c r="A27" s="165"/>
      <c r="B27" s="165"/>
      <c r="C27" s="165"/>
      <c r="D27" s="165"/>
    </row>
    <row r="28" spans="1:12" ht="16.350000000000001" customHeight="1">
      <c r="A28" s="165"/>
      <c r="B28" s="165" t="s">
        <v>20</v>
      </c>
      <c r="C28" s="165"/>
      <c r="D28" s="17">
        <f>D24-D26</f>
        <v>33608</v>
      </c>
      <c r="F28" s="17">
        <f>F24-F26</f>
        <v>35752</v>
      </c>
      <c r="G28" s="4"/>
      <c r="H28" s="17">
        <f>H24-H26</f>
        <v>38091</v>
      </c>
      <c r="I28" s="4"/>
      <c r="J28" s="275">
        <f>J24-J26</f>
        <v>40698</v>
      </c>
    </row>
    <row r="29" spans="1:12" ht="12" customHeight="1">
      <c r="A29" s="165"/>
      <c r="B29" s="165"/>
      <c r="C29" s="165"/>
      <c r="D29" s="165"/>
    </row>
    <row r="30" spans="1:12" ht="15.75">
      <c r="A30" s="95" t="s">
        <v>21</v>
      </c>
      <c r="B30" s="165"/>
      <c r="C30" s="165"/>
      <c r="D30" s="165"/>
    </row>
    <row r="31" spans="1:12" ht="15.75">
      <c r="A31" s="95"/>
      <c r="B31" s="165" t="s">
        <v>22</v>
      </c>
      <c r="C31" s="165"/>
      <c r="D31" s="182">
        <v>13917</v>
      </c>
      <c r="E31" s="182"/>
      <c r="F31" s="182">
        <v>15383</v>
      </c>
      <c r="G31" s="182"/>
      <c r="H31" s="182">
        <v>16613</v>
      </c>
      <c r="J31" s="182">
        <v>17347</v>
      </c>
      <c r="L31" s="244"/>
    </row>
    <row r="32" spans="1:12" ht="15.6" customHeight="1">
      <c r="A32" s="165"/>
      <c r="B32" s="165" t="s">
        <v>112</v>
      </c>
      <c r="C32" s="165"/>
      <c r="D32" s="109">
        <v>6372</v>
      </c>
      <c r="F32" s="109">
        <v>6992</v>
      </c>
      <c r="G32" s="109"/>
      <c r="H32" s="109">
        <v>6544</v>
      </c>
      <c r="I32" s="109"/>
      <c r="J32" s="182">
        <v>6435</v>
      </c>
    </row>
    <row r="33" spans="1:12" ht="16.5" customHeight="1">
      <c r="A33" s="165"/>
      <c r="B33" s="165" t="s">
        <v>23</v>
      </c>
      <c r="C33" s="165"/>
      <c r="D33" s="110">
        <v>3257</v>
      </c>
      <c r="F33" s="110">
        <v>4070</v>
      </c>
      <c r="G33" s="109"/>
      <c r="H33" s="110">
        <v>4381</v>
      </c>
      <c r="I33" s="109"/>
      <c r="J33" s="275">
        <v>4053</v>
      </c>
    </row>
    <row r="34" spans="1:12" ht="16.350000000000001" customHeight="1">
      <c r="A34" s="165"/>
      <c r="B34" s="165" t="s">
        <v>24</v>
      </c>
      <c r="C34" s="165"/>
      <c r="D34" s="18">
        <f>D32+D33+D31</f>
        <v>23546</v>
      </c>
      <c r="F34" s="18">
        <f>F32+F33+F31</f>
        <v>26445</v>
      </c>
      <c r="G34" s="1"/>
      <c r="H34" s="18">
        <f>H32+H33+H31</f>
        <v>27538</v>
      </c>
      <c r="I34" s="1"/>
      <c r="J34" s="299">
        <f>J32+J33+J31</f>
        <v>27835</v>
      </c>
      <c r="L34" s="244"/>
    </row>
    <row r="35" spans="1:12" ht="5.0999999999999996" customHeight="1">
      <c r="A35" s="165"/>
      <c r="B35" s="165"/>
      <c r="C35" s="165"/>
      <c r="D35" s="165"/>
    </row>
    <row r="36" spans="1:12" ht="16.350000000000001" customHeight="1" thickBot="1">
      <c r="A36" s="165"/>
      <c r="B36" s="165"/>
      <c r="C36" s="165"/>
      <c r="D36" s="25">
        <f>D16+D28+D34</f>
        <v>73537</v>
      </c>
      <c r="F36" s="25">
        <f>F16+F28+F34</f>
        <v>82777</v>
      </c>
      <c r="G36" s="23"/>
      <c r="H36" s="25">
        <f>H16+H28+H34</f>
        <v>85994</v>
      </c>
      <c r="I36" s="23"/>
      <c r="J36" s="300">
        <f>J16+J28+J34</f>
        <v>87110</v>
      </c>
      <c r="L36" s="244"/>
    </row>
    <row r="37" spans="1:12" ht="15.75" thickTop="1">
      <c r="A37" s="165"/>
      <c r="B37" s="165"/>
      <c r="C37" s="165"/>
      <c r="D37" s="165"/>
    </row>
    <row r="38" spans="1:12" ht="17.100000000000001" customHeight="1">
      <c r="A38" s="200" t="s">
        <v>25</v>
      </c>
      <c r="B38" s="165"/>
      <c r="C38" s="165"/>
      <c r="D38" s="165"/>
    </row>
    <row r="39" spans="1:12" ht="12" customHeight="1">
      <c r="A39" s="165"/>
      <c r="B39" s="165"/>
      <c r="C39" s="165"/>
      <c r="D39" s="165"/>
    </row>
    <row r="40" spans="1:12" ht="15.75">
      <c r="A40" s="95" t="s">
        <v>26</v>
      </c>
      <c r="B40" s="165"/>
      <c r="C40" s="165"/>
      <c r="D40" s="165"/>
      <c r="J40" s="310"/>
    </row>
    <row r="41" spans="1:12" ht="15.75" hidden="1">
      <c r="A41" s="95"/>
      <c r="B41" s="165" t="s">
        <v>27</v>
      </c>
      <c r="C41" s="165"/>
      <c r="D41" s="183"/>
      <c r="E41" s="183"/>
      <c r="F41" s="183">
        <v>0</v>
      </c>
      <c r="G41" s="183"/>
      <c r="H41" s="183"/>
      <c r="I41" s="201"/>
      <c r="J41" s="183">
        <v>0</v>
      </c>
    </row>
    <row r="42" spans="1:12" ht="15.6" customHeight="1">
      <c r="A42" s="165"/>
      <c r="B42" s="165" t="s">
        <v>28</v>
      </c>
      <c r="C42" s="165"/>
      <c r="D42" s="183">
        <v>51</v>
      </c>
      <c r="E42" s="183"/>
      <c r="F42" s="183">
        <v>146</v>
      </c>
      <c r="G42" s="183"/>
      <c r="H42" s="183">
        <v>82</v>
      </c>
      <c r="I42" s="201"/>
      <c r="J42" s="183">
        <v>126</v>
      </c>
    </row>
    <row r="43" spans="1:12" ht="15.6" customHeight="1">
      <c r="A43" s="165"/>
      <c r="B43" s="165" t="s">
        <v>29</v>
      </c>
      <c r="C43" s="165"/>
      <c r="D43" s="109">
        <v>1569</v>
      </c>
      <c r="F43" s="109">
        <v>2903</v>
      </c>
      <c r="G43" s="109"/>
      <c r="H43" s="109">
        <v>2531</v>
      </c>
      <c r="I43" s="109"/>
      <c r="J43" s="182">
        <v>2475</v>
      </c>
    </row>
    <row r="44" spans="1:12" ht="15.6" customHeight="1">
      <c r="A44" s="165"/>
      <c r="B44" s="165" t="s">
        <v>30</v>
      </c>
      <c r="C44" s="165"/>
      <c r="D44" s="109">
        <v>3269</v>
      </c>
      <c r="F44" s="109">
        <v>3841</v>
      </c>
      <c r="G44" s="109"/>
      <c r="H44" s="109">
        <v>4030</v>
      </c>
      <c r="I44" s="109"/>
      <c r="J44" s="182">
        <v>3815</v>
      </c>
    </row>
    <row r="45" spans="1:12" ht="15.6" customHeight="1">
      <c r="A45" s="165"/>
      <c r="B45" s="165" t="s">
        <v>31</v>
      </c>
      <c r="C45" s="165"/>
      <c r="D45" s="182">
        <v>1923</v>
      </c>
      <c r="E45" s="182"/>
      <c r="F45" s="182">
        <v>2208</v>
      </c>
      <c r="G45" s="182"/>
      <c r="H45" s="182">
        <v>2443</v>
      </c>
      <c r="I45" s="109"/>
      <c r="J45" s="182">
        <v>2390</v>
      </c>
      <c r="L45" s="244"/>
    </row>
    <row r="46" spans="1:12" ht="15.6" customHeight="1">
      <c r="A46" s="165"/>
      <c r="B46" s="165" t="s">
        <v>32</v>
      </c>
      <c r="C46" s="165"/>
      <c r="D46" s="18">
        <v>3532</v>
      </c>
      <c r="F46" s="18">
        <v>4562</v>
      </c>
      <c r="G46" s="1"/>
      <c r="H46" s="18">
        <v>5188</v>
      </c>
      <c r="I46" s="1"/>
      <c r="J46" s="275">
        <v>4747</v>
      </c>
    </row>
    <row r="47" spans="1:12" ht="16.350000000000001" customHeight="1">
      <c r="A47" s="165"/>
      <c r="B47" s="165" t="s">
        <v>33</v>
      </c>
      <c r="C47" s="165"/>
      <c r="D47" s="18">
        <f>SUM(D41:D46)</f>
        <v>10344</v>
      </c>
      <c r="F47" s="18">
        <f>SUM(F41:F46)</f>
        <v>13660</v>
      </c>
      <c r="G47" s="1"/>
      <c r="H47" s="18">
        <f>SUM(H41:H46)</f>
        <v>14274</v>
      </c>
      <c r="I47" s="1"/>
      <c r="J47" s="299">
        <f>SUM(J41:J46)</f>
        <v>13553</v>
      </c>
      <c r="L47" s="244"/>
    </row>
    <row r="48" spans="1:12" ht="12" customHeight="1">
      <c r="A48" s="165"/>
      <c r="B48" s="165"/>
      <c r="C48" s="165"/>
      <c r="D48" s="165"/>
    </row>
    <row r="49" spans="1:12" ht="17.100000000000001" customHeight="1">
      <c r="A49" s="95" t="s">
        <v>34</v>
      </c>
      <c r="B49" s="165"/>
      <c r="C49" s="165"/>
      <c r="D49" s="18">
        <v>21952</v>
      </c>
      <c r="F49" s="18">
        <v>20733</v>
      </c>
      <c r="G49" s="1"/>
      <c r="H49" s="18">
        <v>20182</v>
      </c>
      <c r="I49" s="1"/>
      <c r="J49" s="275">
        <v>20453</v>
      </c>
    </row>
    <row r="50" spans="1:12" ht="12" customHeight="1">
      <c r="A50" s="165"/>
      <c r="B50" s="165"/>
      <c r="C50" s="165"/>
      <c r="D50" s="165"/>
      <c r="J50" s="182"/>
    </row>
    <row r="51" spans="1:12" ht="16.5" customHeight="1">
      <c r="A51" s="95" t="s">
        <v>35</v>
      </c>
      <c r="B51" s="165"/>
      <c r="C51" s="165"/>
      <c r="D51" s="165"/>
      <c r="J51" s="182"/>
    </row>
    <row r="52" spans="1:12" ht="3" hidden="1" customHeight="1">
      <c r="A52" s="95"/>
      <c r="B52" s="165" t="s">
        <v>27</v>
      </c>
      <c r="C52" s="165"/>
      <c r="D52" s="182"/>
      <c r="F52" s="182">
        <v>0</v>
      </c>
      <c r="G52" s="182"/>
      <c r="H52" s="182">
        <v>0</v>
      </c>
      <c r="J52" s="182">
        <v>0</v>
      </c>
    </row>
    <row r="53" spans="1:12" ht="15.6" customHeight="1">
      <c r="A53" s="165"/>
      <c r="B53" s="165" t="s">
        <v>36</v>
      </c>
      <c r="C53" s="165"/>
      <c r="D53" s="109">
        <v>3162</v>
      </c>
      <c r="F53" s="109">
        <v>3927</v>
      </c>
      <c r="G53" s="109"/>
      <c r="H53" s="109">
        <v>4093</v>
      </c>
      <c r="I53" s="109"/>
      <c r="J53" s="182">
        <v>4489</v>
      </c>
      <c r="L53" s="109"/>
    </row>
    <row r="54" spans="1:12" ht="15.6" customHeight="1">
      <c r="A54" s="165"/>
      <c r="B54" s="165" t="s">
        <v>37</v>
      </c>
      <c r="C54" s="165"/>
      <c r="D54" s="109">
        <v>5019</v>
      </c>
      <c r="F54" s="109">
        <v>3501</v>
      </c>
      <c r="G54" s="109"/>
      <c r="H54" s="109">
        <v>4448</v>
      </c>
      <c r="I54" s="109"/>
      <c r="J54" s="182">
        <v>3130</v>
      </c>
      <c r="L54" s="109"/>
    </row>
    <row r="55" spans="1:12" ht="15.6" customHeight="1">
      <c r="A55" s="165"/>
      <c r="B55" s="165" t="s">
        <v>38</v>
      </c>
      <c r="C55" s="165"/>
      <c r="D55" s="109">
        <v>2104</v>
      </c>
      <c r="F55" s="109">
        <v>2430</v>
      </c>
      <c r="G55" s="109"/>
      <c r="H55" s="109">
        <v>2889</v>
      </c>
      <c r="I55" s="109"/>
      <c r="J55" s="182">
        <v>3339</v>
      </c>
    </row>
    <row r="56" spans="1:12" ht="15.6" customHeight="1">
      <c r="A56" s="165"/>
      <c r="B56" s="39" t="s">
        <v>31</v>
      </c>
      <c r="C56" s="39"/>
      <c r="D56" s="182">
        <v>12195</v>
      </c>
      <c r="E56" s="182"/>
      <c r="F56" s="182">
        <v>13375</v>
      </c>
      <c r="G56" s="182"/>
      <c r="H56" s="182">
        <v>14487</v>
      </c>
      <c r="I56" s="109"/>
      <c r="J56" s="182">
        <v>15363</v>
      </c>
    </row>
    <row r="57" spans="1:12" ht="15.6" hidden="1" customHeight="1">
      <c r="A57" s="165"/>
      <c r="B57" s="308" t="s">
        <v>39</v>
      </c>
      <c r="C57" s="308"/>
      <c r="D57" s="182">
        <v>0</v>
      </c>
      <c r="E57" s="310"/>
      <c r="F57" s="182">
        <v>0</v>
      </c>
      <c r="G57" s="182"/>
      <c r="H57" s="182">
        <v>0</v>
      </c>
      <c r="I57" s="309"/>
      <c r="J57" s="182"/>
    </row>
    <row r="58" spans="1:12">
      <c r="A58" s="165"/>
      <c r="B58" s="39" t="s">
        <v>40</v>
      </c>
      <c r="C58" s="39"/>
      <c r="D58" s="53">
        <v>466</v>
      </c>
      <c r="E58" s="202"/>
      <c r="F58" s="53">
        <v>983</v>
      </c>
      <c r="G58" s="5"/>
      <c r="H58" s="53">
        <v>682</v>
      </c>
      <c r="I58" s="5"/>
      <c r="J58" s="275">
        <v>695</v>
      </c>
    </row>
    <row r="59" spans="1:12" ht="16.350000000000001" customHeight="1">
      <c r="A59" s="165"/>
      <c r="B59" s="39" t="s">
        <v>41</v>
      </c>
      <c r="C59" s="39"/>
      <c r="D59" s="53">
        <f>SUM(D52:D58)</f>
        <v>22946</v>
      </c>
      <c r="E59" s="202"/>
      <c r="F59" s="53">
        <f>SUM(F52:F58)</f>
        <v>24216</v>
      </c>
      <c r="G59" s="5"/>
      <c r="H59" s="53">
        <f>SUM(H52:H58)</f>
        <v>26599</v>
      </c>
      <c r="I59" s="5"/>
      <c r="J59" s="299">
        <f>SUM(J52:J58)</f>
        <v>27016</v>
      </c>
      <c r="L59" s="109"/>
    </row>
    <row r="60" spans="1:12" ht="12" customHeight="1">
      <c r="A60" s="165"/>
      <c r="B60" s="165"/>
      <c r="C60" s="165"/>
      <c r="D60" s="165"/>
      <c r="J60" s="310"/>
    </row>
    <row r="61" spans="1:12" ht="17.100000000000001" customHeight="1">
      <c r="A61" s="95" t="s">
        <v>42</v>
      </c>
      <c r="B61" s="165"/>
      <c r="C61" s="165"/>
      <c r="D61" s="165"/>
      <c r="J61" s="310"/>
    </row>
    <row r="62" spans="1:12" ht="12" customHeight="1">
      <c r="A62" s="165"/>
      <c r="B62" s="165"/>
      <c r="C62" s="165"/>
      <c r="D62" s="165"/>
      <c r="J62" s="310"/>
    </row>
    <row r="63" spans="1:12" ht="17.100000000000001" customHeight="1">
      <c r="A63" s="95" t="s">
        <v>43</v>
      </c>
      <c r="B63" s="165"/>
      <c r="C63" s="165"/>
      <c r="D63" s="165"/>
      <c r="J63" s="310"/>
    </row>
    <row r="64" spans="1:12" ht="15.6" customHeight="1">
      <c r="A64" s="165"/>
      <c r="B64" s="310" t="s">
        <v>44</v>
      </c>
      <c r="C64" s="165"/>
      <c r="D64" s="109">
        <v>32</v>
      </c>
      <c r="F64" s="109">
        <v>32</v>
      </c>
      <c r="G64" s="109"/>
      <c r="H64" s="109">
        <v>32</v>
      </c>
      <c r="I64" s="109"/>
      <c r="J64" s="182">
        <v>32</v>
      </c>
    </row>
    <row r="65" spans="1:12" ht="15.6" customHeight="1">
      <c r="A65" s="165"/>
      <c r="B65" s="165" t="s">
        <v>45</v>
      </c>
      <c r="C65" s="165"/>
      <c r="D65" s="109">
        <v>3356</v>
      </c>
      <c r="F65" s="109">
        <v>3481</v>
      </c>
      <c r="G65" s="109"/>
      <c r="H65" s="109">
        <v>3712</v>
      </c>
      <c r="I65" s="109"/>
      <c r="J65" s="182">
        <v>3769</v>
      </c>
    </row>
    <row r="66" spans="1:12" ht="15.6" customHeight="1">
      <c r="A66" s="165"/>
      <c r="B66" s="165" t="s">
        <v>46</v>
      </c>
      <c r="C66" s="165"/>
      <c r="D66" s="109">
        <v>25216</v>
      </c>
      <c r="E66" s="202"/>
      <c r="F66" s="109">
        <v>29817</v>
      </c>
      <c r="G66" s="109"/>
      <c r="H66" s="109">
        <v>32782</v>
      </c>
      <c r="I66" s="109"/>
      <c r="J66" s="182">
        <v>35259</v>
      </c>
      <c r="L66" s="109"/>
    </row>
    <row r="67" spans="1:12" ht="15.6" customHeight="1">
      <c r="A67" s="165"/>
      <c r="B67" s="165" t="s">
        <v>282</v>
      </c>
      <c r="C67" s="165"/>
      <c r="D67" s="109">
        <v>-1147</v>
      </c>
      <c r="E67" s="203"/>
      <c r="F67" s="109">
        <v>-732</v>
      </c>
      <c r="G67" s="109"/>
      <c r="H67" s="109">
        <v>-1103</v>
      </c>
      <c r="I67" s="109"/>
      <c r="J67" s="182">
        <v>-1327</v>
      </c>
    </row>
    <row r="68" spans="1:12" ht="15.6" customHeight="1">
      <c r="A68" s="165"/>
      <c r="B68" s="165" t="s">
        <v>47</v>
      </c>
      <c r="C68" s="165"/>
      <c r="D68" s="110">
        <v>-9162</v>
      </c>
      <c r="E68" s="203"/>
      <c r="F68" s="110">
        <v>-8430</v>
      </c>
      <c r="G68" s="109"/>
      <c r="H68" s="110">
        <v>-10484</v>
      </c>
      <c r="I68" s="109"/>
      <c r="J68" s="275">
        <v>-11645</v>
      </c>
    </row>
    <row r="69" spans="1:12" ht="16.350000000000001" customHeight="1">
      <c r="A69" s="165"/>
      <c r="B69" s="165" t="s">
        <v>48</v>
      </c>
      <c r="C69" s="165"/>
      <c r="D69" s="53">
        <f>SUM(D64:D68)</f>
        <v>18295</v>
      </c>
      <c r="F69" s="53">
        <f>SUM(F64:F68)</f>
        <v>24168</v>
      </c>
      <c r="G69" s="5"/>
      <c r="H69" s="53">
        <f>SUM(H64:H68)</f>
        <v>24939</v>
      </c>
      <c r="I69" s="5"/>
      <c r="J69" s="299">
        <f>SUM(J64:J68)</f>
        <v>26088</v>
      </c>
      <c r="L69" s="109"/>
    </row>
    <row r="70" spans="1:12" ht="14.85" customHeight="1">
      <c r="A70" s="165"/>
      <c r="B70" s="165"/>
      <c r="C70" s="165"/>
      <c r="D70" s="165"/>
      <c r="J70" s="310"/>
    </row>
    <row r="71" spans="1:12" s="10" customFormat="1" ht="16.350000000000001" customHeight="1" thickBot="1">
      <c r="A71" s="9"/>
      <c r="B71" s="31"/>
      <c r="C71" s="31"/>
      <c r="D71" s="25">
        <f>D47+D49+D59+D69</f>
        <v>73537</v>
      </c>
      <c r="E71" s="12"/>
      <c r="F71" s="25">
        <f>F47+F49+F59+F69</f>
        <v>82777</v>
      </c>
      <c r="G71" s="23"/>
      <c r="H71" s="25">
        <f>H47+H49+H59+H69</f>
        <v>85994</v>
      </c>
      <c r="I71" s="23"/>
      <c r="J71" s="300">
        <f>J47+J49+J59+J69</f>
        <v>87110</v>
      </c>
      <c r="L71" s="244"/>
    </row>
    <row r="72" spans="1:12" s="10" customFormat="1" ht="13.5" thickTop="1">
      <c r="A72" s="293"/>
      <c r="B72" s="293"/>
      <c r="C72" s="293"/>
      <c r="D72" s="293"/>
      <c r="E72" s="293"/>
      <c r="F72" s="293"/>
      <c r="G72" s="293"/>
      <c r="H72" s="293"/>
      <c r="I72" s="293"/>
      <c r="J72" s="293"/>
    </row>
    <row r="73" spans="1:12" s="10" customFormat="1" ht="15.75" customHeight="1">
      <c r="A73" s="220" t="s">
        <v>148</v>
      </c>
      <c r="B73" s="20"/>
      <c r="C73" s="20"/>
      <c r="D73" s="20"/>
      <c r="E73" s="20"/>
      <c r="F73" s="80"/>
      <c r="G73" s="80"/>
      <c r="H73" s="80"/>
      <c r="I73" s="80"/>
      <c r="J73" s="80"/>
    </row>
    <row r="74" spans="1:12" s="10" customFormat="1" ht="12.75">
      <c r="A74" s="198"/>
      <c r="B74" s="20"/>
      <c r="C74" s="20"/>
      <c r="D74" s="20"/>
      <c r="E74" s="20"/>
      <c r="F74" s="80"/>
      <c r="G74" s="80"/>
      <c r="H74" s="80"/>
      <c r="I74" s="80"/>
      <c r="J74" s="80"/>
    </row>
    <row r="75" spans="1:12" ht="15.75" customHeight="1">
      <c r="A75" s="204"/>
      <c r="B75" s="515"/>
      <c r="C75" s="515"/>
    </row>
  </sheetData>
  <mergeCells count="1">
    <mergeCell ref="B75:C75"/>
  </mergeCells>
  <phoneticPr fontId="2" type="noConversion"/>
  <printOptions horizontalCentered="1"/>
  <pageMargins left="0.75" right="0.75" top="0.5" bottom="0.5" header="0.5" footer="0.25"/>
  <pageSetup scale="69" firstPageNumber="2" orientation="portrait" r:id="rId1"/>
  <headerFooter scaleWithDoc="0" alignWithMargins="0">
    <oddFooter>&amp;R&amp;"Arial,Regular"&amp;10Q4 FY23 Stat Book / 2</oddFooter>
  </headerFooter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61"/>
  <sheetViews>
    <sheetView view="pageBreakPreview" zoomScaleNormal="80" zoomScaleSheetLayoutView="100" workbookViewId="0">
      <selection sqref="A1:K1"/>
    </sheetView>
  </sheetViews>
  <sheetFormatPr defaultColWidth="10.625" defaultRowHeight="15"/>
  <cols>
    <col min="1" max="1" width="2.625" style="12" customWidth="1"/>
    <col min="2" max="2" width="40.625" style="12" customWidth="1"/>
    <col min="3" max="4" width="14.125" style="20" customWidth="1"/>
    <col min="5" max="5" width="8.625" style="86" customWidth="1"/>
    <col min="6" max="6" width="0.625" style="86" customWidth="1"/>
    <col min="7" max="7" width="8.625" style="165" customWidth="1"/>
    <col min="8" max="8" width="0.625" style="165" customWidth="1"/>
    <col min="9" max="9" width="9.5" style="165" bestFit="1" customWidth="1"/>
    <col min="10" max="10" width="0.625" style="165" customWidth="1"/>
    <col min="11" max="11" width="9.5" style="165" bestFit="1" customWidth="1"/>
    <col min="12" max="16384" width="10.625" style="165"/>
  </cols>
  <sheetData>
    <row r="1" spans="1:13" s="262" customFormat="1" ht="24.75" customHeight="1">
      <c r="A1" s="516" t="s">
        <v>0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</row>
    <row r="2" spans="1:13" s="262" customFormat="1" ht="24.75" customHeight="1">
      <c r="A2" s="516" t="s">
        <v>49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</row>
    <row r="3" spans="1:13" s="262" customFormat="1" ht="24.75" customHeight="1">
      <c r="A3" s="516" t="s">
        <v>284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</row>
    <row r="4" spans="1:13" ht="24" customHeight="1">
      <c r="A4" s="190"/>
      <c r="B4" s="191"/>
      <c r="C4" s="28"/>
      <c r="D4" s="28"/>
      <c r="E4" s="84"/>
      <c r="F4" s="84"/>
      <c r="H4" s="164"/>
      <c r="J4" s="164"/>
    </row>
    <row r="5" spans="1:13" ht="12.75" customHeight="1">
      <c r="A5" s="190"/>
      <c r="B5" s="191"/>
      <c r="C5" s="28"/>
      <c r="D5" s="28"/>
      <c r="E5" s="165"/>
      <c r="F5" s="165"/>
    </row>
    <row r="6" spans="1:13" ht="15.75">
      <c r="A6" s="20" t="s">
        <v>50</v>
      </c>
      <c r="E6" s="85"/>
      <c r="F6" s="85"/>
    </row>
    <row r="7" spans="1:13" ht="15.75">
      <c r="A7" s="20" t="s">
        <v>51</v>
      </c>
      <c r="C7" s="63"/>
      <c r="D7" s="63"/>
      <c r="E7" s="192"/>
      <c r="F7" s="79"/>
      <c r="K7" s="271"/>
    </row>
    <row r="8" spans="1:13" s="95" customFormat="1" ht="15.75">
      <c r="A8" s="193"/>
      <c r="C8" s="194"/>
      <c r="D8" s="194"/>
      <c r="E8" s="61" t="s">
        <v>4</v>
      </c>
      <c r="F8"/>
      <c r="G8" s="34" t="s">
        <v>5</v>
      </c>
      <c r="I8" s="34" t="s">
        <v>52</v>
      </c>
      <c r="K8" s="34" t="s">
        <v>215</v>
      </c>
    </row>
    <row r="9" spans="1:13" ht="17.100000000000001" customHeight="1">
      <c r="A9" s="95" t="s">
        <v>53</v>
      </c>
      <c r="B9" s="165"/>
      <c r="C9" s="1"/>
      <c r="D9" s="1"/>
      <c r="E9" s="165"/>
      <c r="F9"/>
      <c r="K9" s="310"/>
    </row>
    <row r="10" spans="1:13" ht="15.6" customHeight="1">
      <c r="A10" s="165"/>
      <c r="B10" s="165" t="s">
        <v>54</v>
      </c>
      <c r="C10" s="195"/>
      <c r="D10" s="195"/>
      <c r="E10" s="23">
        <v>1286</v>
      </c>
      <c r="F10"/>
      <c r="G10" s="23">
        <v>5231</v>
      </c>
      <c r="I10" s="23">
        <v>3826</v>
      </c>
      <c r="K10" s="356">
        <v>3972</v>
      </c>
    </row>
    <row r="11" spans="1:13" ht="15.6" customHeight="1">
      <c r="A11" s="165"/>
      <c r="B11" s="165" t="s">
        <v>55</v>
      </c>
      <c r="C11" s="1"/>
      <c r="D11" s="1"/>
      <c r="E11" s="165"/>
      <c r="F11"/>
      <c r="K11" s="310"/>
    </row>
    <row r="12" spans="1:13" ht="15.6" customHeight="1">
      <c r="A12" s="165"/>
      <c r="B12" s="165" t="s">
        <v>56</v>
      </c>
      <c r="C12" s="1"/>
      <c r="D12" s="1"/>
      <c r="E12" s="165"/>
      <c r="F12"/>
      <c r="K12" s="310"/>
    </row>
    <row r="13" spans="1:13" ht="15.6" customHeight="1">
      <c r="A13" s="165"/>
      <c r="B13" s="165" t="s">
        <v>57</v>
      </c>
      <c r="C13" s="1"/>
      <c r="D13" s="1"/>
      <c r="E13" s="109">
        <v>3615</v>
      </c>
      <c r="F13"/>
      <c r="G13" s="109">
        <v>3793</v>
      </c>
      <c r="I13" s="109">
        <v>3970</v>
      </c>
      <c r="K13" s="182">
        <v>4176</v>
      </c>
    </row>
    <row r="14" spans="1:13" ht="18" customHeight="1">
      <c r="A14" s="165"/>
      <c r="B14" s="165" t="s">
        <v>58</v>
      </c>
      <c r="C14" s="1"/>
      <c r="D14" s="1"/>
      <c r="E14" s="109">
        <v>442</v>
      </c>
      <c r="F14"/>
      <c r="G14" s="109">
        <v>577</v>
      </c>
      <c r="I14" s="4">
        <v>403</v>
      </c>
      <c r="K14" s="182">
        <v>696</v>
      </c>
    </row>
    <row r="15" spans="1:13" ht="15.6" customHeight="1">
      <c r="A15" s="165"/>
      <c r="B15" s="165" t="s">
        <v>59</v>
      </c>
      <c r="C15" s="1"/>
      <c r="D15" s="1"/>
      <c r="E15" s="109">
        <v>2449</v>
      </c>
      <c r="F15"/>
      <c r="G15" s="109">
        <v>2887</v>
      </c>
      <c r="I15" s="4">
        <v>2931</v>
      </c>
      <c r="K15" s="182">
        <v>3472</v>
      </c>
      <c r="M15" s="458"/>
    </row>
    <row r="16" spans="1:13" ht="15.6" customHeight="1">
      <c r="A16" s="165"/>
      <c r="B16" s="165" t="s">
        <v>60</v>
      </c>
      <c r="C16" s="1"/>
      <c r="D16" s="1"/>
      <c r="E16" s="109">
        <v>168</v>
      </c>
      <c r="F16"/>
      <c r="G16" s="109">
        <v>200</v>
      </c>
      <c r="I16" s="4">
        <v>190</v>
      </c>
      <c r="K16" s="182">
        <v>182</v>
      </c>
    </row>
    <row r="17" spans="1:19" ht="15.6" customHeight="1">
      <c r="A17" s="165"/>
      <c r="B17" s="165" t="s">
        <v>61</v>
      </c>
      <c r="C17" s="1"/>
      <c r="D17" s="1"/>
      <c r="E17" s="4">
        <v>794</v>
      </c>
      <c r="F17"/>
      <c r="G17" s="4">
        <v>-1176</v>
      </c>
      <c r="I17" s="4">
        <v>1578</v>
      </c>
      <c r="K17" s="182">
        <v>-650</v>
      </c>
      <c r="M17" s="182"/>
      <c r="N17" s="182"/>
      <c r="O17" s="182"/>
      <c r="P17"/>
      <c r="Q17" s="4"/>
      <c r="S17" s="182"/>
    </row>
    <row r="18" spans="1:19" ht="16.5" customHeight="1">
      <c r="A18" s="165"/>
      <c r="B18" s="165" t="s">
        <v>64</v>
      </c>
      <c r="C18" s="1"/>
      <c r="D18" s="1"/>
      <c r="E18" s="182">
        <v>435</v>
      </c>
      <c r="F18"/>
      <c r="G18" s="182">
        <v>0</v>
      </c>
      <c r="I18" s="182">
        <v>0</v>
      </c>
      <c r="K18" s="182">
        <v>117</v>
      </c>
    </row>
    <row r="19" spans="1:19" ht="15.6" customHeight="1">
      <c r="A19" s="165"/>
      <c r="B19" s="165" t="s">
        <v>62</v>
      </c>
      <c r="C19" s="1"/>
      <c r="D19" s="1"/>
      <c r="E19" s="182">
        <v>0</v>
      </c>
      <c r="F19"/>
      <c r="G19" s="182">
        <v>393</v>
      </c>
      <c r="I19" s="182">
        <v>0</v>
      </c>
      <c r="K19" s="182">
        <f>0</f>
        <v>0</v>
      </c>
      <c r="M19" s="182"/>
      <c r="N19" s="182"/>
      <c r="O19" s="182"/>
      <c r="P19"/>
      <c r="Q19" s="4"/>
      <c r="S19" s="182"/>
    </row>
    <row r="20" spans="1:19" ht="15.6" hidden="1" customHeight="1">
      <c r="A20" s="165"/>
      <c r="B20" s="165" t="s">
        <v>63</v>
      </c>
      <c r="C20" s="1"/>
      <c r="D20" s="1"/>
      <c r="E20" s="182">
        <v>0</v>
      </c>
      <c r="F20"/>
      <c r="G20" s="182">
        <v>0</v>
      </c>
      <c r="I20" s="182">
        <v>0</v>
      </c>
      <c r="K20" s="182"/>
    </row>
    <row r="21" spans="1:19" ht="15.6" customHeight="1">
      <c r="A21" s="165"/>
      <c r="B21" s="165" t="s">
        <v>311</v>
      </c>
      <c r="C21" s="1"/>
      <c r="D21" s="1"/>
      <c r="E21" s="182">
        <v>0</v>
      </c>
      <c r="F21" s="182"/>
      <c r="G21" s="182">
        <v>102</v>
      </c>
      <c r="I21" s="182">
        <v>53</v>
      </c>
      <c r="K21" s="182">
        <v>23</v>
      </c>
    </row>
    <row r="22" spans="1:19" ht="15.6" customHeight="1">
      <c r="A22" s="165"/>
      <c r="B22" s="165" t="s">
        <v>65</v>
      </c>
      <c r="C22" s="1"/>
      <c r="D22" s="1"/>
      <c r="E22" s="165"/>
      <c r="F22"/>
      <c r="K22" s="310"/>
    </row>
    <row r="23" spans="1:19" ht="15.6" customHeight="1">
      <c r="A23" s="165"/>
      <c r="B23" s="165" t="s">
        <v>66</v>
      </c>
      <c r="C23" s="1"/>
      <c r="D23" s="1"/>
      <c r="E23" s="165"/>
      <c r="F23"/>
      <c r="I23" s="182"/>
      <c r="K23" s="182"/>
    </row>
    <row r="24" spans="1:19" ht="15.6" customHeight="1">
      <c r="A24" s="165"/>
      <c r="B24" s="165" t="s">
        <v>67</v>
      </c>
      <c r="C24" s="1"/>
      <c r="D24" s="1"/>
      <c r="E24" s="109">
        <v>-1331</v>
      </c>
      <c r="F24"/>
      <c r="G24" s="109">
        <v>-1389</v>
      </c>
      <c r="I24" s="4">
        <v>-310</v>
      </c>
      <c r="K24" s="182">
        <v>782</v>
      </c>
    </row>
    <row r="25" spans="1:19" ht="15.6" customHeight="1">
      <c r="A25" s="165"/>
      <c r="B25" s="165" t="s">
        <v>68</v>
      </c>
      <c r="C25" s="1"/>
      <c r="D25" s="1"/>
      <c r="E25" s="109">
        <v>-59</v>
      </c>
      <c r="F25"/>
      <c r="G25" s="109">
        <v>-40</v>
      </c>
      <c r="I25" s="4">
        <v>-158</v>
      </c>
      <c r="K25" s="182">
        <v>48</v>
      </c>
    </row>
    <row r="26" spans="1:19" ht="15.6" customHeight="1">
      <c r="A26" s="165"/>
      <c r="B26" s="165" t="s">
        <v>301</v>
      </c>
      <c r="C26" s="1"/>
      <c r="D26" s="1"/>
      <c r="E26" s="4">
        <v>-908</v>
      </c>
      <c r="F26"/>
      <c r="G26" s="4">
        <v>-317</v>
      </c>
      <c r="I26" s="182">
        <v>-697</v>
      </c>
      <c r="K26" s="182">
        <v>-623</v>
      </c>
    </row>
    <row r="27" spans="1:19" ht="15.6" customHeight="1">
      <c r="A27" s="165"/>
      <c r="B27" s="165" t="s">
        <v>69</v>
      </c>
      <c r="C27" s="1"/>
      <c r="D27" s="1"/>
      <c r="E27" s="109">
        <v>-1787</v>
      </c>
      <c r="F27"/>
      <c r="G27" s="109">
        <v>71</v>
      </c>
      <c r="I27" s="4">
        <v>-1861</v>
      </c>
      <c r="K27" s="182">
        <v>-3364</v>
      </c>
    </row>
    <row r="28" spans="1:19" ht="15.6" customHeight="1">
      <c r="A28" s="165"/>
      <c r="B28" s="165" t="s">
        <v>70</v>
      </c>
      <c r="C28" s="1"/>
      <c r="D28" s="1"/>
      <c r="E28" s="69">
        <v>-7</v>
      </c>
      <c r="F28"/>
      <c r="G28" s="69">
        <v>-197</v>
      </c>
      <c r="I28" s="69">
        <v>-93</v>
      </c>
      <c r="K28" s="275">
        <v>-16</v>
      </c>
    </row>
    <row r="29" spans="1:19" ht="5.0999999999999996" customHeight="1">
      <c r="A29" s="165"/>
      <c r="B29" s="165"/>
      <c r="C29" s="35"/>
      <c r="D29" s="35"/>
      <c r="E29" s="165"/>
      <c r="F29"/>
    </row>
    <row r="30" spans="1:19" ht="16.350000000000001" customHeight="1">
      <c r="A30" s="165" t="s">
        <v>71</v>
      </c>
      <c r="B30" s="165"/>
      <c r="C30" s="4"/>
      <c r="D30" s="4"/>
      <c r="E30" s="4">
        <f>SUM(E10:E28)</f>
        <v>5097</v>
      </c>
      <c r="F30"/>
      <c r="G30" s="4">
        <f>SUM(G10:G28)</f>
        <v>10135</v>
      </c>
      <c r="I30" s="4">
        <f>SUM(I10:I28)</f>
        <v>9832</v>
      </c>
      <c r="K30" s="182">
        <f>SUM(K10:K28)</f>
        <v>8815</v>
      </c>
    </row>
    <row r="31" spans="1:19" ht="12" customHeight="1">
      <c r="A31" s="165"/>
      <c r="B31" s="165"/>
      <c r="C31" s="35"/>
      <c r="D31" s="35"/>
      <c r="E31" s="165"/>
      <c r="F31"/>
    </row>
    <row r="32" spans="1:19" ht="17.100000000000001" customHeight="1">
      <c r="A32" s="95" t="s">
        <v>72</v>
      </c>
      <c r="B32" s="165"/>
      <c r="C32" s="4"/>
      <c r="D32" s="4"/>
      <c r="E32" s="67"/>
      <c r="F32"/>
      <c r="G32" s="67"/>
      <c r="I32" s="67"/>
      <c r="K32" s="67"/>
    </row>
    <row r="33" spans="1:12" ht="15.6" customHeight="1">
      <c r="A33" s="165"/>
      <c r="B33" s="165" t="s">
        <v>73</v>
      </c>
      <c r="C33" s="4"/>
      <c r="D33" s="4"/>
      <c r="E33" s="4">
        <v>-5868</v>
      </c>
      <c r="F33"/>
      <c r="G33" s="4">
        <v>-5884</v>
      </c>
      <c r="I33" s="4">
        <v>-6763</v>
      </c>
      <c r="K33" s="182">
        <v>-6174</v>
      </c>
    </row>
    <row r="34" spans="1:12" ht="15.6" customHeight="1">
      <c r="A34" s="165"/>
      <c r="B34" s="165" t="s">
        <v>74</v>
      </c>
      <c r="C34" s="4"/>
      <c r="D34" s="4"/>
      <c r="E34" s="182">
        <v>0</v>
      </c>
      <c r="F34"/>
      <c r="G34" s="182">
        <v>-228</v>
      </c>
      <c r="I34" s="182">
        <v>0</v>
      </c>
      <c r="K34" s="182">
        <v>0</v>
      </c>
    </row>
    <row r="35" spans="1:12" ht="15.6" customHeight="1">
      <c r="A35" s="165"/>
      <c r="B35" s="165" t="s">
        <v>75</v>
      </c>
      <c r="C35" s="4"/>
      <c r="D35" s="4"/>
      <c r="E35" s="182">
        <v>0</v>
      </c>
      <c r="F35"/>
      <c r="G35" s="182">
        <v>0</v>
      </c>
      <c r="I35" s="182">
        <v>-147</v>
      </c>
      <c r="K35" s="182">
        <v>-84</v>
      </c>
    </row>
    <row r="36" spans="1:12" ht="15.6" hidden="1" customHeight="1">
      <c r="A36" s="165"/>
      <c r="B36" s="165" t="s">
        <v>76</v>
      </c>
      <c r="C36" s="4"/>
      <c r="D36" s="4"/>
      <c r="E36" s="182">
        <v>0</v>
      </c>
      <c r="F36"/>
      <c r="G36" s="182">
        <v>0</v>
      </c>
      <c r="H36" s="182"/>
      <c r="I36" s="182">
        <v>0</v>
      </c>
      <c r="J36" s="182"/>
      <c r="K36" s="182"/>
    </row>
    <row r="37" spans="1:12" ht="15.6" customHeight="1">
      <c r="A37" s="165"/>
      <c r="B37" s="165" t="s">
        <v>77</v>
      </c>
      <c r="C37" s="36"/>
      <c r="D37" s="36"/>
      <c r="E37" s="69">
        <v>22</v>
      </c>
      <c r="F37"/>
      <c r="G37" s="69">
        <v>102</v>
      </c>
      <c r="I37" s="69">
        <v>94</v>
      </c>
      <c r="K37" s="275">
        <v>84</v>
      </c>
    </row>
    <row r="38" spans="1:12" ht="5.0999999999999996" customHeight="1">
      <c r="A38" s="165"/>
      <c r="B38" s="165"/>
      <c r="C38" s="35"/>
      <c r="D38" s="35"/>
      <c r="E38" s="35"/>
      <c r="F38"/>
      <c r="G38" s="35"/>
      <c r="I38" s="35"/>
      <c r="K38" s="357"/>
    </row>
    <row r="39" spans="1:12" ht="16.350000000000001" customHeight="1">
      <c r="A39" s="165" t="s">
        <v>78</v>
      </c>
      <c r="B39" s="165"/>
      <c r="C39" s="4"/>
      <c r="D39" s="4"/>
      <c r="E39" s="4">
        <f>SUM(E33:E37)</f>
        <v>-5846</v>
      </c>
      <c r="F39"/>
      <c r="G39" s="4">
        <f>SUM(G33:G37)</f>
        <v>-6010</v>
      </c>
      <c r="I39" s="4">
        <f>SUM(I33:I37)</f>
        <v>-6816</v>
      </c>
      <c r="K39" s="182">
        <f>SUM(K33:K37)</f>
        <v>-6174</v>
      </c>
    </row>
    <row r="40" spans="1:12" ht="12" customHeight="1">
      <c r="A40" s="165"/>
      <c r="B40" s="165"/>
      <c r="C40" s="35"/>
      <c r="D40" s="35"/>
      <c r="E40" s="165"/>
      <c r="F40"/>
    </row>
    <row r="41" spans="1:12" ht="17.100000000000001" customHeight="1">
      <c r="A41" s="95" t="s">
        <v>79</v>
      </c>
      <c r="B41" s="165"/>
      <c r="C41" s="35"/>
      <c r="D41" s="35"/>
      <c r="E41" s="43"/>
      <c r="F41"/>
      <c r="G41" s="43"/>
      <c r="I41" s="43"/>
      <c r="K41" s="43"/>
    </row>
    <row r="42" spans="1:12" ht="17.100000000000001" hidden="1" customHeight="1">
      <c r="A42" s="95"/>
      <c r="B42" s="165" t="s">
        <v>80</v>
      </c>
      <c r="C42" s="35"/>
      <c r="D42" s="35"/>
      <c r="E42" s="182">
        <v>0</v>
      </c>
      <c r="F42" s="182"/>
      <c r="G42" s="182">
        <v>0</v>
      </c>
      <c r="I42" s="254">
        <v>0</v>
      </c>
      <c r="K42" s="109">
        <v>0</v>
      </c>
    </row>
    <row r="43" spans="1:12" ht="17.100000000000001" customHeight="1">
      <c r="A43" s="95"/>
      <c r="B43" s="165"/>
      <c r="C43" s="35"/>
      <c r="D43" s="35"/>
      <c r="E43" s="182"/>
      <c r="F43" s="182"/>
      <c r="G43" s="182"/>
      <c r="I43" s="109"/>
      <c r="K43" s="109"/>
    </row>
    <row r="44" spans="1:12" ht="15.6" customHeight="1">
      <c r="A44" s="165"/>
      <c r="B44" s="165" t="s">
        <v>81</v>
      </c>
      <c r="C44" s="4"/>
      <c r="D44" s="4"/>
      <c r="E44" s="109">
        <v>-2548</v>
      </c>
      <c r="F44"/>
      <c r="G44" s="109">
        <v>-6318</v>
      </c>
      <c r="I44" s="109">
        <v>-161</v>
      </c>
      <c r="K44" s="182">
        <v>-152</v>
      </c>
      <c r="L44" s="310"/>
    </row>
    <row r="45" spans="1:12" ht="15.6" customHeight="1">
      <c r="A45" s="165"/>
      <c r="B45" s="165" t="s">
        <v>82</v>
      </c>
      <c r="C45" s="4"/>
      <c r="D45" s="4"/>
      <c r="E45" s="109">
        <v>6556</v>
      </c>
      <c r="F45"/>
      <c r="G45" s="109">
        <v>4212</v>
      </c>
      <c r="I45" s="182">
        <v>0</v>
      </c>
      <c r="K45" s="182">
        <v>0</v>
      </c>
      <c r="L45" s="310"/>
    </row>
    <row r="46" spans="1:12" ht="15.6" customHeight="1">
      <c r="A46" s="165"/>
      <c r="B46" s="165" t="s">
        <v>83</v>
      </c>
      <c r="C46" s="4"/>
      <c r="D46" s="4"/>
      <c r="E46" s="109">
        <v>64</v>
      </c>
      <c r="F46"/>
      <c r="G46" s="109">
        <v>740</v>
      </c>
      <c r="I46" s="109">
        <v>184</v>
      </c>
      <c r="K46" s="182">
        <v>231</v>
      </c>
      <c r="L46" s="310"/>
    </row>
    <row r="47" spans="1:12" ht="15.6" customHeight="1">
      <c r="A47" s="165"/>
      <c r="B47" s="165" t="s">
        <v>84</v>
      </c>
      <c r="C47" s="4"/>
      <c r="D47" s="4"/>
      <c r="E47" s="109">
        <v>-679</v>
      </c>
      <c r="F47"/>
      <c r="G47" s="109">
        <v>-686</v>
      </c>
      <c r="I47" s="109">
        <v>-793</v>
      </c>
      <c r="K47" s="182">
        <v>-1177</v>
      </c>
      <c r="L47" s="310"/>
    </row>
    <row r="48" spans="1:12" ht="15.6" customHeight="1">
      <c r="A48" s="165"/>
      <c r="B48" s="165" t="s">
        <v>85</v>
      </c>
      <c r="C48" s="4"/>
      <c r="D48" s="4"/>
      <c r="E48" s="109">
        <v>-3</v>
      </c>
      <c r="F48"/>
      <c r="G48" s="182">
        <v>0</v>
      </c>
      <c r="I48" s="182">
        <v>-2248</v>
      </c>
      <c r="K48" s="182">
        <v>-1500</v>
      </c>
      <c r="L48" s="310"/>
    </row>
    <row r="49" spans="1:12" ht="15.6" customHeight="1">
      <c r="A49" s="165"/>
      <c r="B49" s="165" t="s">
        <v>86</v>
      </c>
      <c r="C49" s="36"/>
      <c r="D49" s="36"/>
      <c r="E49" s="110">
        <v>-9</v>
      </c>
      <c r="F49"/>
      <c r="G49" s="110">
        <v>-38</v>
      </c>
      <c r="I49" s="110">
        <v>-1</v>
      </c>
      <c r="K49" s="275">
        <v>1</v>
      </c>
      <c r="L49" s="310"/>
    </row>
    <row r="50" spans="1:12" ht="5.0999999999999996" customHeight="1">
      <c r="A50" s="165"/>
      <c r="B50" s="165"/>
      <c r="C50" s="35"/>
      <c r="D50" s="35"/>
      <c r="E50" s="165"/>
      <c r="F50"/>
    </row>
    <row r="51" spans="1:12" ht="16.350000000000001" customHeight="1">
      <c r="A51" s="165" t="s">
        <v>87</v>
      </c>
      <c r="B51" s="165"/>
      <c r="C51" s="37"/>
      <c r="D51" s="37"/>
      <c r="E51" s="18">
        <f>SUM(E42:E49)</f>
        <v>3381</v>
      </c>
      <c r="F51"/>
      <c r="G51" s="18">
        <f>SUM(G42:G49)</f>
        <v>-2090</v>
      </c>
      <c r="I51" s="18">
        <f>SUM(I42:I49)</f>
        <v>-3019</v>
      </c>
      <c r="K51" s="275">
        <f>SUM(K42:K49)</f>
        <v>-2597</v>
      </c>
    </row>
    <row r="52" spans="1:12" ht="12" customHeight="1">
      <c r="A52" s="165"/>
      <c r="B52" s="165"/>
      <c r="C52" s="35"/>
      <c r="D52" s="35"/>
      <c r="E52" s="165"/>
      <c r="F52"/>
      <c r="K52" s="310"/>
    </row>
    <row r="53" spans="1:12" ht="15.6" customHeight="1">
      <c r="A53" s="165" t="s">
        <v>88</v>
      </c>
      <c r="B53" s="165"/>
      <c r="C53" s="35"/>
      <c r="D53" s="35"/>
      <c r="E53" s="109">
        <v>-70</v>
      </c>
      <c r="F53"/>
      <c r="G53" s="109">
        <v>171</v>
      </c>
      <c r="I53" s="109">
        <v>-187</v>
      </c>
      <c r="K53" s="182">
        <v>-118</v>
      </c>
    </row>
    <row r="54" spans="1:12" ht="12" customHeight="1">
      <c r="A54" s="165"/>
      <c r="B54" s="165"/>
      <c r="C54" s="35"/>
      <c r="D54" s="35"/>
      <c r="E54" s="165"/>
      <c r="F54"/>
      <c r="K54" s="310"/>
    </row>
    <row r="55" spans="1:12" ht="17.100000000000001" customHeight="1">
      <c r="A55" s="95" t="s">
        <v>89</v>
      </c>
      <c r="B55" s="165"/>
      <c r="C55" s="35"/>
      <c r="D55" s="35"/>
      <c r="E55" s="43"/>
      <c r="F55"/>
      <c r="G55" s="43"/>
      <c r="I55" s="43"/>
      <c r="K55" s="433"/>
    </row>
    <row r="56" spans="1:12" ht="15.6" customHeight="1">
      <c r="A56" s="165" t="s">
        <v>90</v>
      </c>
      <c r="B56" s="165"/>
      <c r="C56" s="1"/>
      <c r="D56" s="1"/>
      <c r="E56" s="1">
        <f>E30+E39+E51+E53</f>
        <v>2562</v>
      </c>
      <c r="F56"/>
      <c r="G56" s="1">
        <f>G30+G39+G51+G53</f>
        <v>2206</v>
      </c>
      <c r="I56" s="1">
        <f>I30+I39+I51+I53</f>
        <v>-190</v>
      </c>
      <c r="K56" s="348">
        <f>K30+K39+K51+K53</f>
        <v>-74</v>
      </c>
    </row>
    <row r="57" spans="1:12" ht="15.6" customHeight="1">
      <c r="A57" s="165" t="s">
        <v>91</v>
      </c>
      <c r="B57" s="165"/>
      <c r="C57" s="36"/>
      <c r="D57" s="36"/>
      <c r="E57" s="18">
        <v>2319</v>
      </c>
      <c r="F57"/>
      <c r="G57" s="18">
        <v>4881</v>
      </c>
      <c r="I57" s="18">
        <v>7087</v>
      </c>
      <c r="K57" s="275">
        <v>6897</v>
      </c>
    </row>
    <row r="58" spans="1:12" ht="4.5" customHeight="1">
      <c r="A58" s="165"/>
      <c r="B58" s="165"/>
      <c r="C58" s="36"/>
      <c r="D58" s="36"/>
      <c r="E58" s="1"/>
      <c r="F58"/>
      <c r="G58" s="1"/>
      <c r="I58" s="1"/>
      <c r="K58" s="1"/>
    </row>
    <row r="59" spans="1:12" ht="16.350000000000001" customHeight="1" thickBot="1">
      <c r="A59" s="165" t="s">
        <v>92</v>
      </c>
      <c r="B59" s="165"/>
      <c r="C59" s="196"/>
      <c r="D59" s="196"/>
      <c r="E59" s="25">
        <f>SUM(E56:E57)</f>
        <v>4881</v>
      </c>
      <c r="F59"/>
      <c r="G59" s="25">
        <f>SUM(G56:G57)</f>
        <v>7087</v>
      </c>
      <c r="I59" s="25">
        <f>SUM(I56:I57)</f>
        <v>6897</v>
      </c>
      <c r="K59" s="25">
        <f>SUM(K56:K57)</f>
        <v>6823</v>
      </c>
    </row>
    <row r="60" spans="1:12" ht="17.25" thickTop="1">
      <c r="A60" s="165"/>
      <c r="B60" s="165"/>
      <c r="C60" s="1"/>
      <c r="D60" s="1"/>
      <c r="E60" s="197"/>
      <c r="F60" s="1"/>
      <c r="G60" s="197"/>
      <c r="I60" s="197"/>
      <c r="K60" s="197"/>
    </row>
    <row r="61" spans="1:12" ht="19.5" customHeight="1">
      <c r="A61" s="220" t="s">
        <v>148</v>
      </c>
      <c r="E61" s="81"/>
      <c r="F61" s="81"/>
    </row>
  </sheetData>
  <mergeCells count="3">
    <mergeCell ref="A3:K3"/>
    <mergeCell ref="A2:K2"/>
    <mergeCell ref="A1:K1"/>
  </mergeCells>
  <phoneticPr fontId="2" type="noConversion"/>
  <printOptions horizontalCentered="1"/>
  <pageMargins left="0.75" right="0.75" top="0.5" bottom="0.5" header="0.5" footer="0.25"/>
  <pageSetup scale="76" firstPageNumber="2" orientation="portrait" r:id="rId1"/>
  <headerFooter scaleWithDoc="0" alignWithMargins="0">
    <oddFooter>&amp;L&amp;"Arial,Regular"&amp;10 3 / Q4 FY23 Stat Book</oddFooter>
    <evenFooter>&amp;RQ4 FY18 Stat Book / 3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S85"/>
  <sheetViews>
    <sheetView tabSelected="1" view="pageBreakPreview" zoomScaleNormal="80" zoomScaleSheetLayoutView="100" workbookViewId="0">
      <selection sqref="A1:J1"/>
    </sheetView>
  </sheetViews>
  <sheetFormatPr defaultColWidth="10.625" defaultRowHeight="15"/>
  <cols>
    <col min="1" max="1" width="3.625" style="12" customWidth="1"/>
    <col min="2" max="2" width="48.625" style="12" customWidth="1"/>
    <col min="3" max="3" width="15.625" style="12" customWidth="1"/>
    <col min="4" max="4" width="11.625" style="20" customWidth="1"/>
    <col min="5" max="5" width="1" style="20" customWidth="1"/>
    <col min="6" max="6" width="11.625" style="20" customWidth="1"/>
    <col min="7" max="7" width="1" style="20" customWidth="1"/>
    <col min="8" max="8" width="10.5" style="165" customWidth="1"/>
    <col min="9" max="9" width="1" style="20" customWidth="1"/>
    <col min="10" max="10" width="10.5" style="165" customWidth="1"/>
    <col min="11" max="16384" width="10.625" style="165"/>
  </cols>
  <sheetData>
    <row r="1" spans="1:19" s="261" customFormat="1" ht="24.75" customHeight="1">
      <c r="A1" s="518" t="s">
        <v>0</v>
      </c>
      <c r="B1" s="518"/>
      <c r="C1" s="518"/>
      <c r="D1" s="518"/>
      <c r="E1" s="518"/>
      <c r="F1" s="518"/>
      <c r="G1" s="518"/>
      <c r="H1" s="518"/>
      <c r="I1" s="518"/>
      <c r="J1" s="518"/>
      <c r="K1" s="298"/>
      <c r="L1" s="298"/>
    </row>
    <row r="2" spans="1:19" s="261" customFormat="1" ht="24.75" customHeight="1">
      <c r="A2" s="518" t="s">
        <v>93</v>
      </c>
      <c r="B2" s="518"/>
      <c r="C2" s="518"/>
      <c r="D2" s="518"/>
      <c r="E2" s="518"/>
      <c r="F2" s="518"/>
      <c r="G2" s="518"/>
      <c r="H2" s="518"/>
      <c r="I2" s="518"/>
      <c r="J2" s="518"/>
      <c r="K2" s="298"/>
      <c r="L2" s="298"/>
    </row>
    <row r="3" spans="1:19" s="261" customFormat="1" ht="24.75" customHeight="1">
      <c r="A3" s="518" t="s">
        <v>284</v>
      </c>
      <c r="B3" s="518"/>
      <c r="C3" s="518"/>
      <c r="D3" s="518"/>
      <c r="E3" s="518"/>
      <c r="F3" s="518"/>
      <c r="G3" s="518"/>
      <c r="H3" s="518"/>
      <c r="I3" s="518"/>
      <c r="J3" s="518"/>
      <c r="K3" s="298"/>
      <c r="L3" s="298"/>
    </row>
    <row r="4" spans="1:19" ht="23.25" customHeight="1">
      <c r="A4" s="190"/>
      <c r="B4" s="191"/>
      <c r="C4" s="191"/>
      <c r="D4" s="28"/>
      <c r="E4" s="28"/>
      <c r="F4" s="28"/>
      <c r="G4" s="28"/>
      <c r="I4" s="28"/>
    </row>
    <row r="5" spans="1:19" ht="15.75">
      <c r="A5" s="20" t="s">
        <v>94</v>
      </c>
      <c r="D5" s="30"/>
      <c r="E5" s="30"/>
      <c r="F5" s="30"/>
      <c r="G5" s="30"/>
      <c r="I5" s="30"/>
    </row>
    <row r="6" spans="1:19" ht="15.75">
      <c r="A6" s="20" t="s">
        <v>95</v>
      </c>
      <c r="D6" s="30"/>
      <c r="E6" s="30"/>
      <c r="F6" s="30"/>
      <c r="G6" s="30"/>
      <c r="H6" s="164"/>
      <c r="I6" s="30"/>
      <c r="J6" s="164"/>
      <c r="K6" s="164"/>
      <c r="L6" s="164"/>
    </row>
    <row r="7" spans="1:19" ht="15.75" customHeight="1">
      <c r="A7" s="20"/>
      <c r="D7" s="30"/>
      <c r="E7" s="24"/>
      <c r="F7" s="30"/>
      <c r="G7" s="30"/>
      <c r="H7" s="164"/>
      <c r="I7" s="30"/>
      <c r="J7" s="271"/>
      <c r="K7" s="164"/>
      <c r="L7" s="164"/>
    </row>
    <row r="8" spans="1:19" s="95" customFormat="1" ht="15.75">
      <c r="A8" s="193"/>
      <c r="D8" s="34" t="s">
        <v>4</v>
      </c>
      <c r="E8" s="79"/>
      <c r="F8" s="34" t="s">
        <v>5</v>
      </c>
      <c r="G8" s="108"/>
      <c r="H8" s="34" t="s">
        <v>52</v>
      </c>
      <c r="I8" s="108"/>
      <c r="J8" s="34" t="s">
        <v>215</v>
      </c>
      <c r="K8" s="108"/>
      <c r="L8" s="108"/>
    </row>
    <row r="9" spans="1:19" ht="17.100000000000001" customHeight="1">
      <c r="A9" s="165" t="s">
        <v>96</v>
      </c>
      <c r="B9" s="165"/>
      <c r="C9" s="165"/>
      <c r="D9" s="1"/>
      <c r="E9" s="1"/>
      <c r="F9" s="1"/>
      <c r="G9" s="1"/>
      <c r="H9" s="1"/>
      <c r="I9" s="1"/>
      <c r="J9" s="1"/>
      <c r="K9" s="1"/>
      <c r="L9" s="1"/>
      <c r="P9" s="10"/>
      <c r="Q9" s="164"/>
      <c r="R9" s="10"/>
    </row>
    <row r="10" spans="1:19" s="206" customFormat="1" ht="18.75" customHeight="1">
      <c r="B10" s="124" t="s">
        <v>97</v>
      </c>
      <c r="D10" s="143">
        <v>35513</v>
      </c>
      <c r="E10" s="143"/>
      <c r="F10" s="143">
        <v>42078</v>
      </c>
      <c r="G10" s="143"/>
      <c r="H10" s="143">
        <v>45814</v>
      </c>
      <c r="I10" s="143"/>
      <c r="J10" s="434">
        <v>42743</v>
      </c>
      <c r="K10" s="143"/>
      <c r="L10" s="143"/>
      <c r="P10" s="165"/>
      <c r="Q10" s="165"/>
      <c r="R10" s="165"/>
      <c r="S10" s="165"/>
    </row>
    <row r="11" spans="1:19" s="206" customFormat="1" ht="17.850000000000001" customHeight="1">
      <c r="B11" s="124" t="s">
        <v>99</v>
      </c>
      <c r="D11" s="114">
        <v>22733</v>
      </c>
      <c r="E11" s="114"/>
      <c r="F11" s="114">
        <v>30496</v>
      </c>
      <c r="G11" s="114"/>
      <c r="H11" s="114">
        <v>33232</v>
      </c>
      <c r="I11" s="114"/>
      <c r="J11" s="435">
        <v>33507</v>
      </c>
      <c r="K11" s="114"/>
      <c r="L11" s="114"/>
      <c r="P11" s="165"/>
      <c r="Q11" s="165"/>
      <c r="R11" s="165"/>
      <c r="S11" s="165"/>
    </row>
    <row r="12" spans="1:19" ht="17.25" customHeight="1">
      <c r="A12" s="165"/>
      <c r="B12" s="124" t="s">
        <v>100</v>
      </c>
      <c r="C12" s="165"/>
      <c r="D12" s="4">
        <v>7102</v>
      </c>
      <c r="E12" s="4"/>
      <c r="F12" s="4">
        <v>7833</v>
      </c>
      <c r="G12" s="4"/>
      <c r="H12" s="4">
        <v>9532</v>
      </c>
      <c r="I12" s="4"/>
      <c r="J12" s="358">
        <v>9632</v>
      </c>
      <c r="K12" s="4"/>
      <c r="L12" s="4"/>
    </row>
    <row r="13" spans="1:19" s="206" customFormat="1" ht="17.25" customHeight="1">
      <c r="B13" s="124" t="s">
        <v>101</v>
      </c>
      <c r="D13" s="114">
        <v>22</v>
      </c>
      <c r="E13" s="114"/>
      <c r="F13" s="114">
        <v>32</v>
      </c>
      <c r="G13" s="114"/>
      <c r="H13" s="114">
        <v>253</v>
      </c>
      <c r="I13" s="114"/>
      <c r="J13" s="435">
        <v>301</v>
      </c>
      <c r="K13" s="114"/>
      <c r="L13" s="114"/>
      <c r="P13" s="165"/>
      <c r="Q13" s="165"/>
      <c r="R13" s="165"/>
      <c r="S13" s="165"/>
    </row>
    <row r="14" spans="1:19">
      <c r="A14" s="165"/>
      <c r="B14" s="124" t="s">
        <v>102</v>
      </c>
      <c r="C14" s="165"/>
      <c r="D14" s="69">
        <v>3847</v>
      </c>
      <c r="E14" s="107"/>
      <c r="F14" s="69">
        <v>3520</v>
      </c>
      <c r="G14" s="107"/>
      <c r="H14" s="69">
        <v>4681</v>
      </c>
      <c r="I14" s="107"/>
      <c r="J14" s="361">
        <v>3972</v>
      </c>
      <c r="K14" s="107"/>
      <c r="L14" s="107"/>
    </row>
    <row r="15" spans="1:19">
      <c r="A15" s="165"/>
      <c r="B15" s="124" t="s">
        <v>103</v>
      </c>
      <c r="C15" s="165"/>
      <c r="D15" s="4">
        <f>SUM(D10:D14)</f>
        <v>69217</v>
      </c>
      <c r="E15" s="4"/>
      <c r="F15" s="4">
        <f>SUM(F10:F14)</f>
        <v>83959</v>
      </c>
      <c r="G15" s="4"/>
      <c r="H15" s="4">
        <f>SUM(H10:H14)</f>
        <v>93512</v>
      </c>
      <c r="I15" s="4"/>
      <c r="J15" s="358">
        <f>SUM(J10:J14)</f>
        <v>90155</v>
      </c>
      <c r="K15" s="4"/>
      <c r="L15" s="4"/>
    </row>
    <row r="16" spans="1:19" ht="2.25" customHeight="1">
      <c r="A16" s="165"/>
      <c r="B16" s="124"/>
      <c r="C16" s="165"/>
      <c r="D16" s="4"/>
      <c r="E16" s="4"/>
      <c r="F16" s="4"/>
      <c r="G16" s="4"/>
      <c r="H16" s="4"/>
      <c r="I16" s="4"/>
      <c r="J16" s="358"/>
      <c r="K16" s="4"/>
      <c r="L16" s="4"/>
      <c r="O16" s="10"/>
    </row>
    <row r="17" spans="1:19" ht="17.100000000000001" customHeight="1">
      <c r="A17" s="165" t="s">
        <v>105</v>
      </c>
      <c r="B17" s="124"/>
      <c r="C17" s="165"/>
      <c r="D17" s="36"/>
      <c r="E17" s="36"/>
      <c r="F17" s="36"/>
      <c r="G17" s="36"/>
      <c r="H17" s="36"/>
      <c r="I17" s="36"/>
      <c r="J17" s="383"/>
      <c r="K17" s="36"/>
      <c r="L17" s="36"/>
      <c r="M17" s="10"/>
      <c r="N17" s="10"/>
    </row>
    <row r="18" spans="1:19" ht="18" customHeight="1">
      <c r="A18" s="165"/>
      <c r="B18" s="97" t="s">
        <v>106</v>
      </c>
      <c r="C18" s="9"/>
      <c r="D18" s="4">
        <v>25031</v>
      </c>
      <c r="E18" s="4"/>
      <c r="F18" s="4">
        <v>30173</v>
      </c>
      <c r="G18" s="4"/>
      <c r="H18" s="4">
        <v>32058</v>
      </c>
      <c r="I18" s="4"/>
      <c r="J18" s="358">
        <v>31019</v>
      </c>
      <c r="K18" s="4"/>
      <c r="L18" s="4"/>
      <c r="O18" s="10"/>
    </row>
    <row r="19" spans="1:19" ht="18" customHeight="1">
      <c r="A19" s="165"/>
      <c r="B19" s="97" t="s">
        <v>107</v>
      </c>
      <c r="C19" s="9"/>
      <c r="D19" s="4">
        <v>17466</v>
      </c>
      <c r="E19" s="4"/>
      <c r="F19" s="4">
        <v>21674</v>
      </c>
      <c r="G19" s="4"/>
      <c r="H19" s="4">
        <v>24118</v>
      </c>
      <c r="I19" s="4"/>
      <c r="J19" s="358">
        <v>21790</v>
      </c>
      <c r="K19" s="4"/>
      <c r="L19" s="4"/>
      <c r="M19" s="10"/>
      <c r="N19" s="10"/>
    </row>
    <row r="20" spans="1:19" ht="18" customHeight="1">
      <c r="A20" s="165"/>
      <c r="B20" s="97" t="s">
        <v>108</v>
      </c>
      <c r="C20" s="9"/>
      <c r="D20" s="4">
        <v>3712</v>
      </c>
      <c r="E20" s="4"/>
      <c r="F20" s="4">
        <v>4155</v>
      </c>
      <c r="G20" s="4"/>
      <c r="H20" s="4">
        <v>4712</v>
      </c>
      <c r="I20" s="4"/>
      <c r="J20" s="358">
        <v>4738</v>
      </c>
      <c r="K20" s="4"/>
      <c r="L20" s="4"/>
      <c r="O20" s="10"/>
    </row>
    <row r="21" spans="1:19" ht="18" customHeight="1">
      <c r="A21" s="165"/>
      <c r="B21" s="66" t="s">
        <v>109</v>
      </c>
      <c r="D21" s="4">
        <v>3615</v>
      </c>
      <c r="E21" s="4"/>
      <c r="F21" s="4">
        <v>3793</v>
      </c>
      <c r="G21" s="4"/>
      <c r="H21" s="4">
        <v>3970</v>
      </c>
      <c r="I21" s="4"/>
      <c r="J21" s="358">
        <v>4176</v>
      </c>
      <c r="K21" s="4"/>
      <c r="L21" s="4"/>
      <c r="M21" s="10"/>
      <c r="N21" s="10"/>
    </row>
    <row r="22" spans="1:19" ht="18" customHeight="1">
      <c r="A22" s="165"/>
      <c r="B22" s="66" t="s">
        <v>110</v>
      </c>
      <c r="D22" s="4">
        <v>3156</v>
      </c>
      <c r="E22" s="4"/>
      <c r="F22" s="4">
        <v>2882</v>
      </c>
      <c r="G22" s="4"/>
      <c r="H22" s="4">
        <v>5115</v>
      </c>
      <c r="I22" s="4"/>
      <c r="J22" s="358">
        <v>5909</v>
      </c>
      <c r="K22" s="4"/>
      <c r="L22" s="4"/>
    </row>
    <row r="23" spans="1:19" ht="18" customHeight="1">
      <c r="A23" s="165"/>
      <c r="B23" s="66" t="s">
        <v>111</v>
      </c>
      <c r="D23" s="4">
        <v>2893</v>
      </c>
      <c r="E23" s="4"/>
      <c r="F23" s="4">
        <v>3328</v>
      </c>
      <c r="G23" s="4"/>
      <c r="H23" s="4">
        <v>3372</v>
      </c>
      <c r="I23" s="4"/>
      <c r="J23" s="358">
        <v>3357</v>
      </c>
      <c r="K23" s="4"/>
      <c r="L23" s="4"/>
    </row>
    <row r="24" spans="1:19" ht="18" customHeight="1">
      <c r="A24" s="165"/>
      <c r="B24" s="124" t="s">
        <v>320</v>
      </c>
      <c r="C24" s="165"/>
      <c r="D24" s="184">
        <v>435</v>
      </c>
      <c r="E24" s="4"/>
      <c r="F24" s="184">
        <v>0</v>
      </c>
      <c r="G24" s="4"/>
      <c r="H24" s="184">
        <v>0</v>
      </c>
      <c r="I24" s="4"/>
      <c r="J24" s="184">
        <v>117</v>
      </c>
      <c r="K24" s="4"/>
      <c r="L24" s="4"/>
    </row>
    <row r="25" spans="1:19" s="206" customFormat="1" ht="18" customHeight="1">
      <c r="B25" s="397" t="s">
        <v>313</v>
      </c>
      <c r="C25" s="146"/>
      <c r="D25" s="184">
        <v>0</v>
      </c>
      <c r="E25" s="184"/>
      <c r="F25" s="184">
        <v>116</v>
      </c>
      <c r="G25" s="114"/>
      <c r="H25" s="184">
        <v>278</v>
      </c>
      <c r="I25" s="114"/>
      <c r="J25" s="184">
        <v>309</v>
      </c>
      <c r="K25" s="114"/>
      <c r="L25" s="114"/>
      <c r="M25" s="165"/>
      <c r="N25" s="165"/>
      <c r="O25" s="165"/>
      <c r="P25" s="165"/>
      <c r="Q25" s="165"/>
      <c r="R25" s="165"/>
      <c r="S25" s="165"/>
    </row>
    <row r="26" spans="1:19" ht="18" customHeight="1">
      <c r="A26" s="165"/>
      <c r="B26" s="318" t="s">
        <v>340</v>
      </c>
      <c r="C26" s="165"/>
      <c r="D26" s="17">
        <v>10492</v>
      </c>
      <c r="E26" s="4"/>
      <c r="F26" s="17">
        <v>11981</v>
      </c>
      <c r="G26" s="4"/>
      <c r="H26" s="17">
        <v>13644</v>
      </c>
      <c r="I26" s="4"/>
      <c r="J26" s="359">
        <v>13828</v>
      </c>
      <c r="K26" s="4"/>
      <c r="L26" s="4"/>
    </row>
    <row r="27" spans="1:19" ht="18" customHeight="1">
      <c r="A27" s="165"/>
      <c r="B27" s="214" t="s">
        <v>114</v>
      </c>
      <c r="C27" s="209"/>
      <c r="D27" s="4">
        <f>SUM(D18:D26)</f>
        <v>66800</v>
      </c>
      <c r="E27" s="4"/>
      <c r="F27" s="4">
        <f>SUM(F18:F26)</f>
        <v>78102</v>
      </c>
      <c r="G27" s="4"/>
      <c r="H27" s="4">
        <f>SUM(H18:H26)</f>
        <v>87267</v>
      </c>
      <c r="I27" s="4"/>
      <c r="J27" s="358">
        <f>SUM(J18:J26)</f>
        <v>85243</v>
      </c>
      <c r="K27" s="4"/>
      <c r="L27" s="4"/>
    </row>
    <row r="28" spans="1:19" ht="2.25" customHeight="1">
      <c r="A28" s="165"/>
      <c r="B28" s="124"/>
      <c r="C28" s="165"/>
      <c r="D28" s="4"/>
      <c r="E28" s="4"/>
      <c r="F28" s="4"/>
      <c r="G28" s="4"/>
      <c r="H28" s="4"/>
      <c r="I28" s="4"/>
      <c r="J28" s="358"/>
      <c r="K28" s="4"/>
      <c r="L28" s="4"/>
    </row>
    <row r="29" spans="1:19">
      <c r="A29" s="165" t="s">
        <v>293</v>
      </c>
      <c r="B29" s="318"/>
      <c r="C29" s="165"/>
      <c r="D29" s="37"/>
      <c r="E29" s="37"/>
      <c r="F29" s="37"/>
      <c r="G29" s="37"/>
      <c r="H29" s="37"/>
      <c r="I29" s="37"/>
      <c r="J29" s="377"/>
      <c r="K29" s="37"/>
      <c r="L29" s="37"/>
    </row>
    <row r="30" spans="1:19">
      <c r="A30" s="165"/>
      <c r="B30" s="124" t="s">
        <v>97</v>
      </c>
      <c r="C30" s="165"/>
      <c r="D30" s="4">
        <v>996</v>
      </c>
      <c r="E30" s="4"/>
      <c r="F30" s="4">
        <v>2810</v>
      </c>
      <c r="G30" s="4"/>
      <c r="H30" s="4">
        <v>2922</v>
      </c>
      <c r="I30" s="4"/>
      <c r="J30" s="358">
        <v>1064</v>
      </c>
      <c r="K30" s="4"/>
      <c r="L30" s="4"/>
    </row>
    <row r="31" spans="1:19">
      <c r="A31" s="165"/>
      <c r="B31" s="124" t="s">
        <v>99</v>
      </c>
      <c r="C31" s="165"/>
      <c r="D31" s="4">
        <v>2014</v>
      </c>
      <c r="E31" s="4"/>
      <c r="F31" s="4">
        <v>3193</v>
      </c>
      <c r="G31" s="4"/>
      <c r="H31" s="4">
        <v>2642</v>
      </c>
      <c r="I31" s="4"/>
      <c r="J31" s="358">
        <v>3140</v>
      </c>
      <c r="K31" s="4"/>
      <c r="L31" s="4"/>
    </row>
    <row r="32" spans="1:19" ht="18">
      <c r="A32" s="165"/>
      <c r="B32" s="124" t="s">
        <v>100</v>
      </c>
      <c r="C32" s="165"/>
      <c r="D32" s="4">
        <v>580</v>
      </c>
      <c r="E32" s="4"/>
      <c r="F32" s="4">
        <v>1005</v>
      </c>
      <c r="G32" s="4"/>
      <c r="H32" s="4">
        <v>1663</v>
      </c>
      <c r="I32" s="4"/>
      <c r="J32" s="358">
        <v>1925</v>
      </c>
      <c r="K32" s="4"/>
      <c r="L32" s="4"/>
    </row>
    <row r="33" spans="1:12">
      <c r="A33" s="165"/>
      <c r="B33" s="124" t="s">
        <v>115</v>
      </c>
      <c r="C33" s="165"/>
      <c r="D33" s="4">
        <v>-1173</v>
      </c>
      <c r="E33" s="4"/>
      <c r="F33" s="4">
        <v>-1151</v>
      </c>
      <c r="G33" s="4"/>
      <c r="H33" s="4">
        <v>-982</v>
      </c>
      <c r="I33" s="4"/>
      <c r="J33" s="358">
        <v>-1217</v>
      </c>
      <c r="K33" s="4"/>
      <c r="L33" s="4"/>
    </row>
    <row r="34" spans="1:12">
      <c r="A34" s="165"/>
      <c r="B34" s="124" t="s">
        <v>116</v>
      </c>
      <c r="C34" s="165"/>
      <c r="D34" s="75">
        <f>SUM(D30:D33)</f>
        <v>2417</v>
      </c>
      <c r="E34" s="4"/>
      <c r="F34" s="75">
        <f>SUM(F30:F33)</f>
        <v>5857</v>
      </c>
      <c r="G34" s="4"/>
      <c r="H34" s="75">
        <f>SUM(H30:H33)</f>
        <v>6245</v>
      </c>
      <c r="I34" s="4"/>
      <c r="J34" s="362">
        <f>SUM(J30:J33)</f>
        <v>4912</v>
      </c>
      <c r="K34" s="4"/>
      <c r="L34" s="4"/>
    </row>
    <row r="35" spans="1:12" ht="2.85" customHeight="1">
      <c r="A35" s="165"/>
      <c r="B35" s="124"/>
      <c r="C35" s="165"/>
      <c r="D35" s="4"/>
      <c r="E35" s="4"/>
      <c r="F35" s="4"/>
      <c r="G35" s="4"/>
      <c r="H35" s="4"/>
      <c r="I35" s="4"/>
      <c r="J35" s="358"/>
      <c r="K35" s="4"/>
      <c r="L35" s="4"/>
    </row>
    <row r="36" spans="1:12">
      <c r="A36" s="165" t="s">
        <v>117</v>
      </c>
      <c r="B36" s="124"/>
      <c r="C36" s="165"/>
      <c r="D36" s="211"/>
      <c r="E36" s="210"/>
      <c r="F36" s="212"/>
      <c r="G36" s="210"/>
      <c r="H36" s="210"/>
      <c r="I36" s="210"/>
      <c r="J36" s="210"/>
      <c r="K36" s="210"/>
      <c r="L36" s="210"/>
    </row>
    <row r="37" spans="1:12">
      <c r="A37" s="165"/>
      <c r="B37" s="124" t="s">
        <v>118</v>
      </c>
      <c r="C37" s="165"/>
      <c r="D37" s="4">
        <v>-617</v>
      </c>
      <c r="E37" s="4"/>
      <c r="F37" s="4">
        <v>-741</v>
      </c>
      <c r="G37" s="4"/>
      <c r="H37" s="4">
        <v>-636</v>
      </c>
      <c r="I37" s="4"/>
      <c r="J37" s="358">
        <v>-496</v>
      </c>
      <c r="K37" s="4"/>
      <c r="L37" s="4"/>
    </row>
    <row r="38" spans="1:12" ht="18">
      <c r="A38" s="165"/>
      <c r="B38" s="318" t="s">
        <v>341</v>
      </c>
      <c r="C38" s="165"/>
      <c r="D38" s="4">
        <v>-122</v>
      </c>
      <c r="E38" s="4"/>
      <c r="F38" s="4">
        <v>1983</v>
      </c>
      <c r="G38" s="4"/>
      <c r="H38" s="4">
        <v>-726</v>
      </c>
      <c r="I38" s="4"/>
      <c r="J38" s="358">
        <v>1054</v>
      </c>
      <c r="K38" s="4"/>
      <c r="L38" s="4"/>
    </row>
    <row r="39" spans="1:12">
      <c r="A39" s="165"/>
      <c r="B39" s="124" t="s">
        <v>119</v>
      </c>
      <c r="C39" s="165"/>
      <c r="D39" s="184">
        <v>0</v>
      </c>
      <c r="E39" s="4"/>
      <c r="F39" s="184">
        <v>-393</v>
      </c>
      <c r="G39" s="4"/>
      <c r="H39" s="184">
        <v>0</v>
      </c>
      <c r="I39" s="4"/>
      <c r="J39" s="184">
        <v>0</v>
      </c>
      <c r="K39" s="4"/>
      <c r="L39" s="4"/>
    </row>
    <row r="40" spans="1:12">
      <c r="A40" s="165"/>
      <c r="B40" s="124" t="s">
        <v>86</v>
      </c>
      <c r="C40" s="165"/>
      <c r="D40" s="4">
        <v>-9</v>
      </c>
      <c r="E40" s="4"/>
      <c r="F40" s="4">
        <v>-32</v>
      </c>
      <c r="G40" s="4"/>
      <c r="H40" s="4">
        <v>13</v>
      </c>
      <c r="I40" s="4"/>
      <c r="J40" s="358">
        <v>-107</v>
      </c>
      <c r="K40" s="4"/>
      <c r="L40" s="4"/>
    </row>
    <row r="41" spans="1:12">
      <c r="A41" s="165"/>
      <c r="B41" s="124" t="s">
        <v>145</v>
      </c>
      <c r="C41" s="165"/>
      <c r="D41" s="52">
        <f>SUM(D37:D40)</f>
        <v>-748</v>
      </c>
      <c r="E41" s="1"/>
      <c r="F41" s="52">
        <f>SUM(F37:F40)</f>
        <v>817</v>
      </c>
      <c r="G41" s="1"/>
      <c r="H41" s="52">
        <f>SUM(H37:H40)</f>
        <v>-1349</v>
      </c>
      <c r="I41" s="1"/>
      <c r="J41" s="52">
        <f>SUM(J37:J40)</f>
        <v>451</v>
      </c>
      <c r="K41" s="1"/>
      <c r="L41" s="1"/>
    </row>
    <row r="42" spans="1:12" ht="5.0999999999999996" customHeight="1">
      <c r="A42" s="165"/>
      <c r="B42" s="124"/>
      <c r="C42" s="165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165" t="s">
        <v>120</v>
      </c>
      <c r="B43" s="124"/>
      <c r="C43" s="165"/>
      <c r="D43" s="4">
        <f>D34+D41</f>
        <v>1669</v>
      </c>
      <c r="E43" s="4"/>
      <c r="F43" s="4">
        <f>F34+F41</f>
        <v>6674</v>
      </c>
      <c r="G43" s="4"/>
      <c r="H43" s="4">
        <f>H34+H41</f>
        <v>4896</v>
      </c>
      <c r="I43" s="4"/>
      <c r="J43" s="358">
        <f>J34+J41</f>
        <v>5363</v>
      </c>
      <c r="K43" s="4"/>
      <c r="L43" s="4"/>
    </row>
    <row r="44" spans="1:12" ht="5.0999999999999996" customHeight="1">
      <c r="A44" s="165"/>
      <c r="B44" s="124"/>
      <c r="C44" s="165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165" t="s">
        <v>121</v>
      </c>
      <c r="B45" s="124"/>
      <c r="C45" s="165"/>
      <c r="D45" s="17">
        <v>383</v>
      </c>
      <c r="E45" s="4"/>
      <c r="F45" s="17">
        <v>1443</v>
      </c>
      <c r="G45" s="4"/>
      <c r="H45" s="17">
        <v>1070</v>
      </c>
      <c r="I45" s="4"/>
      <c r="J45" s="359">
        <v>1391</v>
      </c>
      <c r="K45" s="4"/>
      <c r="L45" s="4"/>
    </row>
    <row r="46" spans="1:12" ht="5.0999999999999996" customHeight="1">
      <c r="A46" s="165"/>
      <c r="B46" s="124"/>
      <c r="C46" s="165"/>
      <c r="D46" s="4"/>
      <c r="E46" s="4"/>
      <c r="F46" s="4"/>
      <c r="G46" s="4"/>
      <c r="H46" s="4"/>
      <c r="I46" s="4"/>
      <c r="J46" s="4"/>
      <c r="K46" s="4"/>
      <c r="L46" s="4"/>
    </row>
    <row r="47" spans="1:12" ht="15.75" thickBot="1">
      <c r="A47" s="165" t="s">
        <v>98</v>
      </c>
      <c r="B47" s="124"/>
      <c r="C47" s="165"/>
      <c r="D47" s="25">
        <f>D43-D45</f>
        <v>1286</v>
      </c>
      <c r="E47" s="23"/>
      <c r="F47" s="25">
        <f>F43-F45</f>
        <v>5231</v>
      </c>
      <c r="G47" s="23"/>
      <c r="H47" s="25">
        <f>H43-H45</f>
        <v>3826</v>
      </c>
      <c r="I47" s="23"/>
      <c r="J47" s="25">
        <f>J43-J45</f>
        <v>3972</v>
      </c>
      <c r="K47" s="23"/>
      <c r="L47" s="23"/>
    </row>
    <row r="48" spans="1:12" ht="5.0999999999999996" customHeight="1" thickTop="1">
      <c r="A48" s="165"/>
      <c r="B48" s="124"/>
      <c r="C48" s="165"/>
      <c r="D48" s="4"/>
      <c r="E48" s="4"/>
      <c r="F48" s="4"/>
      <c r="G48" s="4"/>
      <c r="H48" s="4"/>
      <c r="I48" s="4"/>
      <c r="J48" s="4"/>
      <c r="K48" s="4"/>
      <c r="L48" s="4"/>
    </row>
    <row r="49" spans="1:19" ht="15.75" thickBot="1">
      <c r="A49" s="165" t="s">
        <v>122</v>
      </c>
      <c r="B49" s="132"/>
      <c r="C49" s="39"/>
      <c r="D49" s="38">
        <v>4.92</v>
      </c>
      <c r="E49" s="26"/>
      <c r="F49" s="38">
        <v>19.79</v>
      </c>
      <c r="G49" s="26"/>
      <c r="H49" s="38">
        <v>14.54</v>
      </c>
      <c r="I49" s="26"/>
      <c r="J49" s="436">
        <v>15.6</v>
      </c>
      <c r="K49" s="26"/>
      <c r="L49" s="26"/>
    </row>
    <row r="50" spans="1:19" ht="5.0999999999999996" customHeight="1" thickTop="1">
      <c r="A50" s="165"/>
      <c r="B50" s="124"/>
      <c r="C50" s="165"/>
      <c r="D50" s="39"/>
      <c r="E50" s="39"/>
      <c r="F50" s="39"/>
      <c r="G50" s="39"/>
      <c r="H50" s="39"/>
      <c r="I50" s="39"/>
      <c r="J50" s="39"/>
      <c r="K50" s="39"/>
      <c r="L50" s="39"/>
    </row>
    <row r="51" spans="1:19">
      <c r="A51" s="165" t="s">
        <v>123</v>
      </c>
      <c r="B51" s="124"/>
      <c r="C51" s="165"/>
      <c r="D51" s="5">
        <v>261</v>
      </c>
      <c r="E51" s="5"/>
      <c r="F51" s="5">
        <v>264</v>
      </c>
      <c r="G51" s="5"/>
      <c r="H51" s="5">
        <v>263</v>
      </c>
      <c r="I51" s="5"/>
      <c r="J51" s="360">
        <v>254</v>
      </c>
      <c r="K51" s="5"/>
      <c r="L51" s="5"/>
    </row>
    <row r="52" spans="1:19" ht="5.0999999999999996" customHeight="1">
      <c r="A52" s="165"/>
      <c r="B52" s="124"/>
      <c r="C52" s="165"/>
      <c r="D52" s="35"/>
      <c r="E52" s="35"/>
      <c r="F52" s="35"/>
      <c r="G52" s="35"/>
      <c r="H52" s="35"/>
      <c r="I52" s="35"/>
      <c r="J52" s="357"/>
      <c r="K52" s="35"/>
      <c r="L52" s="35"/>
    </row>
    <row r="53" spans="1:19" ht="21" customHeight="1" thickBot="1">
      <c r="A53" s="165" t="s">
        <v>124</v>
      </c>
      <c r="B53" s="132"/>
      <c r="C53" s="39"/>
      <c r="D53" s="38">
        <v>4.9000000000000004</v>
      </c>
      <c r="E53" s="26"/>
      <c r="F53" s="38">
        <v>19.45</v>
      </c>
      <c r="G53" s="26"/>
      <c r="H53" s="38">
        <v>14.33</v>
      </c>
      <c r="I53" s="26"/>
      <c r="J53" s="436">
        <v>15.48</v>
      </c>
      <c r="K53" s="26"/>
      <c r="L53" s="26"/>
    </row>
    <row r="54" spans="1:19" ht="5.0999999999999996" customHeight="1" thickTop="1">
      <c r="A54" s="165"/>
      <c r="B54" s="124"/>
      <c r="C54" s="165"/>
      <c r="D54" s="35"/>
      <c r="E54" s="35"/>
      <c r="F54" s="35"/>
      <c r="G54" s="35"/>
      <c r="H54" s="35"/>
      <c r="I54" s="35"/>
      <c r="J54" s="357"/>
      <c r="K54" s="35"/>
      <c r="L54" s="35"/>
    </row>
    <row r="55" spans="1:19">
      <c r="A55" s="165" t="s">
        <v>125</v>
      </c>
      <c r="B55" s="124"/>
      <c r="C55" s="165"/>
      <c r="D55" s="5">
        <v>262</v>
      </c>
      <c r="E55" s="5"/>
      <c r="F55" s="5">
        <v>268</v>
      </c>
      <c r="G55" s="5"/>
      <c r="H55" s="5">
        <v>266</v>
      </c>
      <c r="I55" s="5"/>
      <c r="J55" s="360">
        <v>256</v>
      </c>
      <c r="K55" s="5"/>
      <c r="L55" s="5"/>
    </row>
    <row r="56" spans="1:19" ht="18.75" customHeight="1">
      <c r="A56" s="165"/>
      <c r="B56" s="124"/>
      <c r="C56" s="165"/>
      <c r="D56" s="35"/>
      <c r="E56" s="35"/>
      <c r="F56" s="35"/>
      <c r="G56" s="35"/>
      <c r="H56" s="35"/>
      <c r="I56" s="35"/>
      <c r="J56" s="357"/>
      <c r="K56" s="35"/>
      <c r="L56" s="35"/>
      <c r="M56" s="10"/>
      <c r="N56" s="10"/>
      <c r="O56" s="10"/>
      <c r="P56" s="10"/>
      <c r="Q56" s="10"/>
      <c r="R56" s="10"/>
      <c r="S56" s="10"/>
    </row>
    <row r="57" spans="1:19" s="10" customFormat="1">
      <c r="A57" s="33" t="s">
        <v>126</v>
      </c>
      <c r="B57" s="217"/>
      <c r="C57" s="102"/>
      <c r="D57" s="4"/>
      <c r="E57" s="4"/>
      <c r="F57" s="4"/>
      <c r="G57" s="4"/>
      <c r="H57" s="4"/>
      <c r="I57" s="4"/>
      <c r="J57" s="4"/>
      <c r="K57" s="4"/>
      <c r="L57" s="4"/>
      <c r="M57" s="165"/>
      <c r="N57" s="165"/>
      <c r="O57" s="165"/>
      <c r="P57" s="165"/>
      <c r="Q57" s="165"/>
      <c r="R57" s="165"/>
      <c r="S57" s="165"/>
    </row>
    <row r="58" spans="1:19" ht="5.0999999999999996" customHeight="1">
      <c r="A58" s="165"/>
      <c r="B58" s="124"/>
      <c r="C58" s="165"/>
      <c r="D58" s="4"/>
      <c r="E58" s="4"/>
      <c r="F58" s="4"/>
      <c r="G58" s="4"/>
      <c r="H58" s="4"/>
      <c r="I58" s="4"/>
      <c r="J58" s="4"/>
      <c r="K58" s="4"/>
      <c r="L58" s="4"/>
      <c r="M58" s="10"/>
      <c r="N58" s="10"/>
      <c r="O58" s="10"/>
      <c r="P58" s="10"/>
      <c r="Q58" s="10"/>
      <c r="R58" s="10"/>
      <c r="S58" s="10"/>
    </row>
    <row r="59" spans="1:19" s="139" customFormat="1" ht="17.100000000000001" customHeight="1">
      <c r="A59" s="146" t="s">
        <v>127</v>
      </c>
      <c r="B59" s="97"/>
      <c r="C59" s="96"/>
      <c r="D59" s="145">
        <v>3.5000000000000003E-2</v>
      </c>
      <c r="E59" s="145"/>
      <c r="F59" s="145">
        <v>7.0000000000000007E-2</v>
      </c>
      <c r="G59" s="145"/>
      <c r="H59" s="145">
        <v>6.7000000000000004E-2</v>
      </c>
      <c r="I59" s="145"/>
      <c r="J59" s="145">
        <v>5.3999999999999999E-2</v>
      </c>
      <c r="K59" s="145"/>
      <c r="L59" s="145"/>
      <c r="M59" s="10"/>
      <c r="N59" s="10"/>
      <c r="O59" s="10"/>
      <c r="P59" s="10"/>
      <c r="Q59" s="10"/>
      <c r="R59" s="10"/>
      <c r="S59" s="10"/>
    </row>
    <row r="60" spans="1:19" s="10" customFormat="1" ht="17.100000000000001" customHeight="1">
      <c r="A60" s="66" t="s">
        <v>128</v>
      </c>
      <c r="B60" s="97"/>
      <c r="C60" s="9"/>
      <c r="D60" s="40">
        <v>2.4E-2</v>
      </c>
      <c r="E60" s="40"/>
      <c r="F60" s="40">
        <v>7.9000000000000001E-2</v>
      </c>
      <c r="G60" s="40"/>
      <c r="H60" s="40">
        <v>5.1999999999999998E-2</v>
      </c>
      <c r="I60" s="40"/>
      <c r="J60" s="40">
        <v>5.8999999999999997E-2</v>
      </c>
      <c r="K60" s="40"/>
      <c r="L60" s="40"/>
      <c r="M60" s="165"/>
      <c r="N60" s="165"/>
      <c r="O60" s="165"/>
      <c r="P60" s="165"/>
      <c r="Q60" s="165"/>
      <c r="R60" s="165"/>
      <c r="S60" s="165"/>
    </row>
    <row r="61" spans="1:19" s="10" customFormat="1" ht="17.100000000000001" customHeight="1">
      <c r="A61" s="12" t="s">
        <v>129</v>
      </c>
      <c r="B61" s="97"/>
      <c r="C61" s="9"/>
      <c r="D61" s="40">
        <v>0.02</v>
      </c>
      <c r="E61" s="40"/>
      <c r="F61" s="40">
        <v>6.7000000000000004E-2</v>
      </c>
      <c r="G61" s="40"/>
      <c r="H61" s="40">
        <v>4.4999999999999998E-2</v>
      </c>
      <c r="I61" s="40"/>
      <c r="J61" s="352">
        <v>4.5999999999999999E-2</v>
      </c>
      <c r="K61" s="40"/>
      <c r="L61" s="40"/>
    </row>
    <row r="62" spans="1:19" s="10" customFormat="1" ht="17.100000000000001" customHeight="1">
      <c r="A62" s="9" t="s">
        <v>130</v>
      </c>
      <c r="B62" s="97"/>
      <c r="C62" s="9"/>
      <c r="D62" s="40">
        <v>7.0999999999999994E-2</v>
      </c>
      <c r="E62" s="40"/>
      <c r="F62" s="40">
        <v>0.246</v>
      </c>
      <c r="G62" s="40"/>
      <c r="H62" s="40">
        <v>0.156</v>
      </c>
      <c r="I62" s="40"/>
      <c r="J62" s="352">
        <v>0.155</v>
      </c>
      <c r="K62" s="40"/>
      <c r="L62" s="40"/>
    </row>
    <row r="63" spans="1:19" ht="17.850000000000001" customHeight="1">
      <c r="A63" s="165"/>
      <c r="B63" s="124"/>
      <c r="C63" s="165"/>
      <c r="D63" s="4"/>
      <c r="E63" s="4"/>
      <c r="F63" s="4"/>
      <c r="G63" s="4"/>
      <c r="H63" s="4"/>
      <c r="I63" s="4"/>
      <c r="J63" s="4"/>
      <c r="K63" s="4"/>
      <c r="L63" s="4"/>
    </row>
    <row r="64" spans="1:19" s="10" customFormat="1">
      <c r="A64" s="165" t="s">
        <v>131</v>
      </c>
      <c r="B64" s="148"/>
      <c r="D64" s="26">
        <v>2.6</v>
      </c>
      <c r="E64" s="26"/>
      <c r="F64" s="26">
        <v>2.6</v>
      </c>
      <c r="G64" s="26"/>
      <c r="H64" s="26">
        <v>3</v>
      </c>
      <c r="I64" s="26"/>
      <c r="J64" s="317">
        <v>4.5999999999999996</v>
      </c>
      <c r="K64" s="26"/>
      <c r="L64" s="26"/>
    </row>
    <row r="65" spans="1:19" s="10" customFormat="1">
      <c r="A65" s="165"/>
      <c r="D65" s="26"/>
      <c r="E65" s="26"/>
      <c r="F65" s="26"/>
      <c r="G65" s="26"/>
      <c r="H65" s="26"/>
      <c r="I65" s="26"/>
      <c r="J65" s="26"/>
      <c r="K65" s="26"/>
      <c r="L65" s="26"/>
    </row>
    <row r="66" spans="1:19" s="10" customFormat="1" ht="5.25" customHeight="1">
      <c r="H66" s="166"/>
      <c r="J66" s="166"/>
      <c r="K66" s="166"/>
      <c r="L66" s="166"/>
    </row>
    <row r="67" spans="1:19" s="10" customFormat="1" ht="41.25" customHeight="1">
      <c r="A67" s="399" t="s">
        <v>132</v>
      </c>
      <c r="B67" s="517" t="s">
        <v>342</v>
      </c>
      <c r="C67" s="517"/>
      <c r="D67" s="517"/>
      <c r="E67" s="517"/>
      <c r="F67" s="517"/>
      <c r="G67" s="517"/>
      <c r="H67" s="517"/>
      <c r="I67" s="517"/>
      <c r="J67" s="517"/>
      <c r="K67" s="297"/>
      <c r="L67" s="297"/>
    </row>
    <row r="68" spans="1:19" s="10" customFormat="1" ht="6.75" customHeight="1">
      <c r="A68" s="87"/>
      <c r="B68" s="234"/>
      <c r="C68" s="307"/>
      <c r="D68" s="234"/>
      <c r="E68" s="234"/>
      <c r="F68" s="234"/>
      <c r="G68" s="234"/>
      <c r="H68" s="234"/>
      <c r="I68" s="234"/>
      <c r="J68" s="234"/>
      <c r="K68" s="297"/>
      <c r="L68" s="297"/>
    </row>
    <row r="69" spans="1:19" s="10" customFormat="1" ht="42.6" customHeight="1">
      <c r="A69" s="280" t="s">
        <v>133</v>
      </c>
      <c r="B69" s="517" t="s">
        <v>325</v>
      </c>
      <c r="C69" s="517"/>
      <c r="D69" s="517"/>
      <c r="E69" s="517"/>
      <c r="F69" s="517"/>
      <c r="G69" s="517"/>
      <c r="H69" s="517"/>
      <c r="I69" s="517"/>
      <c r="J69" s="517"/>
      <c r="K69" s="297"/>
      <c r="L69" s="297"/>
    </row>
    <row r="70" spans="1:19" s="10" customFormat="1" ht="5.0999999999999996" customHeight="1">
      <c r="A70" s="304"/>
      <c r="B70" s="303"/>
      <c r="C70" s="307"/>
      <c r="D70" s="303"/>
      <c r="E70" s="303"/>
      <c r="F70" s="303"/>
      <c r="G70" s="303"/>
      <c r="H70" s="303"/>
      <c r="I70" s="303"/>
      <c r="J70" s="303"/>
      <c r="K70" s="302"/>
      <c r="L70" s="302"/>
    </row>
    <row r="71" spans="1:19">
      <c r="A71" s="454" t="s">
        <v>327</v>
      </c>
      <c r="B71" s="519" t="s">
        <v>347</v>
      </c>
      <c r="C71" s="519"/>
      <c r="D71" s="519"/>
      <c r="E71" s="519"/>
      <c r="F71" s="519"/>
      <c r="G71" s="519"/>
      <c r="H71" s="519"/>
      <c r="I71" s="519"/>
      <c r="J71" s="519"/>
      <c r="K71" s="166"/>
      <c r="L71" s="166"/>
    </row>
    <row r="72" spans="1:19">
      <c r="B72" s="519"/>
      <c r="C72" s="519"/>
      <c r="D72" s="519"/>
      <c r="E72" s="519"/>
      <c r="F72" s="519"/>
      <c r="G72" s="519"/>
      <c r="H72" s="519"/>
      <c r="I72" s="519"/>
      <c r="J72" s="519"/>
      <c r="K72" s="166"/>
      <c r="L72" s="166"/>
    </row>
    <row r="73" spans="1:19" s="10" customFormat="1" ht="6.75" customHeight="1">
      <c r="A73" s="478"/>
      <c r="B73" s="479"/>
      <c r="C73" s="479"/>
      <c r="D73" s="479"/>
      <c r="E73" s="479"/>
      <c r="F73" s="479"/>
      <c r="G73" s="479"/>
      <c r="H73" s="479"/>
      <c r="I73" s="479"/>
      <c r="J73" s="479"/>
      <c r="K73" s="476"/>
      <c r="L73" s="476"/>
    </row>
    <row r="74" spans="1:19" s="10" customFormat="1" ht="30.75" customHeight="1">
      <c r="A74" s="478" t="s">
        <v>242</v>
      </c>
      <c r="B74" s="517" t="s">
        <v>337</v>
      </c>
      <c r="C74" s="517"/>
      <c r="D74" s="517"/>
      <c r="E74" s="517"/>
      <c r="F74" s="517"/>
      <c r="G74" s="517"/>
      <c r="H74" s="517"/>
      <c r="I74" s="517"/>
      <c r="J74" s="517"/>
      <c r="K74" s="476"/>
      <c r="L74" s="476"/>
    </row>
    <row r="75" spans="1:19" s="10" customFormat="1" ht="5.0999999999999996" customHeight="1">
      <c r="A75" s="478"/>
      <c r="B75" s="479"/>
      <c r="C75" s="479"/>
      <c r="D75" s="479"/>
      <c r="E75" s="479"/>
      <c r="F75" s="479"/>
      <c r="G75" s="479"/>
      <c r="H75" s="479"/>
      <c r="I75" s="479"/>
      <c r="J75" s="479"/>
      <c r="K75" s="476"/>
      <c r="L75" s="476"/>
    </row>
    <row r="76" spans="1:19">
      <c r="A76" s="478"/>
      <c r="B76" s="477"/>
      <c r="C76" s="477"/>
      <c r="D76" s="477"/>
      <c r="E76" s="477"/>
      <c r="F76" s="477"/>
      <c r="G76" s="477"/>
      <c r="H76" s="477"/>
      <c r="I76" s="477"/>
      <c r="J76" s="477"/>
      <c r="K76" s="166"/>
      <c r="L76" s="166"/>
    </row>
    <row r="77" spans="1:19">
      <c r="B77" s="455"/>
      <c r="C77" s="455"/>
      <c r="D77" s="455"/>
      <c r="E77" s="455"/>
      <c r="F77" s="455"/>
      <c r="G77" s="455"/>
      <c r="H77" s="455"/>
      <c r="I77" s="455"/>
      <c r="J77" s="455"/>
      <c r="K77" s="166"/>
      <c r="L77" s="166"/>
    </row>
    <row r="78" spans="1:19" s="139" customFormat="1" ht="16.5" customHeight="1">
      <c r="A78" s="220" t="s">
        <v>148</v>
      </c>
      <c r="H78" s="144"/>
      <c r="J78" s="144"/>
      <c r="K78" s="144"/>
      <c r="L78" s="144"/>
      <c r="M78" s="165"/>
      <c r="N78" s="165"/>
      <c r="O78" s="165"/>
      <c r="P78" s="165"/>
      <c r="Q78" s="165"/>
      <c r="R78" s="165"/>
      <c r="S78" s="165"/>
    </row>
    <row r="79" spans="1:19" s="10" customFormat="1" ht="12.75">
      <c r="A79" s="295"/>
      <c r="B79" s="294"/>
      <c r="C79" s="307"/>
      <c r="D79" s="294"/>
      <c r="E79" s="294"/>
      <c r="F79" s="294"/>
      <c r="G79" s="294"/>
      <c r="H79" s="294"/>
      <c r="I79" s="294"/>
      <c r="J79" s="294"/>
      <c r="K79" s="297"/>
      <c r="L79" s="297"/>
    </row>
    <row r="80" spans="1:19">
      <c r="H80" s="166"/>
      <c r="J80" s="166"/>
      <c r="K80" s="166"/>
      <c r="L80" s="166"/>
    </row>
    <row r="81" spans="8:12">
      <c r="H81" s="166"/>
      <c r="J81" s="166"/>
      <c r="K81" s="166"/>
      <c r="L81" s="166"/>
    </row>
    <row r="82" spans="8:12">
      <c r="H82" s="166"/>
      <c r="J82" s="166"/>
      <c r="K82" s="166"/>
      <c r="L82" s="166"/>
    </row>
    <row r="83" spans="8:12">
      <c r="H83" s="166"/>
      <c r="J83" s="166"/>
      <c r="K83" s="166"/>
      <c r="L83" s="166"/>
    </row>
    <row r="84" spans="8:12">
      <c r="H84" s="166"/>
      <c r="J84" s="166"/>
      <c r="K84" s="166"/>
      <c r="L84" s="166"/>
    </row>
    <row r="85" spans="8:12">
      <c r="H85" s="166"/>
      <c r="J85" s="166"/>
      <c r="K85" s="166"/>
      <c r="L85" s="166"/>
    </row>
  </sheetData>
  <mergeCells count="7">
    <mergeCell ref="B67:J67"/>
    <mergeCell ref="A1:J1"/>
    <mergeCell ref="A2:J2"/>
    <mergeCell ref="A3:J3"/>
    <mergeCell ref="B74:J74"/>
    <mergeCell ref="B71:J72"/>
    <mergeCell ref="B69:J69"/>
  </mergeCells>
  <phoneticPr fontId="2" type="noConversion"/>
  <printOptions horizontalCentered="1"/>
  <pageMargins left="0.75" right="0.75" top="0.5" bottom="0.5" header="0.5" footer="0.25"/>
  <pageSetup scale="62" firstPageNumber="2" orientation="portrait" r:id="rId1"/>
  <headerFooter scaleWithDoc="0" alignWithMargins="0">
    <oddFooter>&amp;R&amp;"Arial,Regular"&amp;10Q4 FY23 Stat Book / 4</oddFooter>
  </headerFooter>
  <customProperties>
    <customPr name="SheetOptions" r:id="rId2"/>
    <customPr name="WORKBKFUNCTIONCACHE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8"/>
  <sheetViews>
    <sheetView view="pageBreakPreview" zoomScaleNormal="80" zoomScaleSheetLayoutView="100" workbookViewId="0">
      <selection sqref="A1:Q1"/>
    </sheetView>
  </sheetViews>
  <sheetFormatPr defaultColWidth="10.625" defaultRowHeight="15"/>
  <cols>
    <col min="1" max="1" width="2.625" style="12" customWidth="1"/>
    <col min="2" max="2" width="48.625" style="12" customWidth="1"/>
    <col min="3" max="3" width="12" style="12" customWidth="1"/>
    <col min="4" max="4" width="0.625" style="12" customWidth="1"/>
    <col min="5" max="5" width="12" style="12" customWidth="1"/>
    <col min="6" max="6" width="0.625" style="12" customWidth="1"/>
    <col min="7" max="7" width="12" style="12" customWidth="1"/>
    <col min="8" max="8" width="0.625" style="12" customWidth="1"/>
    <col min="9" max="9" width="12" style="12" customWidth="1"/>
    <col min="10" max="10" width="0.625" style="165" customWidth="1"/>
    <col min="11" max="11" width="12" style="165" customWidth="1"/>
    <col min="12" max="12" width="0.625" style="165" customWidth="1"/>
    <col min="13" max="13" width="12" style="165" customWidth="1"/>
    <col min="14" max="14" width="0.625" style="165" customWidth="1"/>
    <col min="15" max="15" width="12" style="165" customWidth="1"/>
    <col min="16" max="16" width="0.625" style="165" customWidth="1"/>
    <col min="17" max="17" width="12" style="165" customWidth="1"/>
    <col min="18" max="16384" width="10.625" style="165"/>
  </cols>
  <sheetData>
    <row r="1" spans="1:17" s="171" customFormat="1" ht="24.75" customHeight="1">
      <c r="A1" s="518" t="s">
        <v>0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17" s="171" customFormat="1" ht="24.75" customHeight="1">
      <c r="A2" s="518" t="s">
        <v>134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17" s="171" customFormat="1" ht="24.75" customHeight="1">
      <c r="A3" s="518" t="s">
        <v>286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17" ht="15.75">
      <c r="A4" s="28"/>
      <c r="B4" s="191"/>
      <c r="C4" s="28"/>
      <c r="D4" s="28"/>
      <c r="E4" s="28"/>
      <c r="F4" s="28"/>
      <c r="G4" s="28"/>
      <c r="H4" s="28"/>
      <c r="I4" s="28"/>
    </row>
    <row r="5" spans="1:17" ht="12.75" customHeight="1">
      <c r="A5" s="28"/>
      <c r="B5" s="191"/>
      <c r="C5" s="28"/>
      <c r="D5" s="28"/>
      <c r="E5" s="28"/>
      <c r="F5" s="28"/>
      <c r="G5" s="28"/>
      <c r="H5" s="28"/>
      <c r="I5" s="28"/>
    </row>
    <row r="6" spans="1:17" s="10" customFormat="1" ht="12.75">
      <c r="A6" s="20" t="s">
        <v>94</v>
      </c>
      <c r="B6" s="20"/>
      <c r="C6" s="78"/>
      <c r="D6" s="78"/>
      <c r="E6" s="78"/>
      <c r="F6" s="78"/>
      <c r="G6" s="78"/>
      <c r="H6" s="78"/>
      <c r="I6" s="78"/>
    </row>
    <row r="7" spans="1:17" s="10" customFormat="1" ht="12.75">
      <c r="A7" s="20" t="s">
        <v>95</v>
      </c>
      <c r="B7" s="20"/>
      <c r="C7" s="78"/>
      <c r="D7" s="78"/>
      <c r="E7" s="78"/>
      <c r="F7" s="78"/>
      <c r="G7" s="78"/>
      <c r="H7" s="78"/>
      <c r="I7" s="78"/>
    </row>
    <row r="8" spans="1:17">
      <c r="A8" s="213"/>
      <c r="B8" s="213"/>
      <c r="C8" s="213"/>
      <c r="D8" s="213"/>
      <c r="E8" s="213"/>
      <c r="F8" s="213"/>
      <c r="G8" s="213"/>
      <c r="H8" s="213"/>
      <c r="I8" s="213"/>
    </row>
    <row r="9" spans="1:17" ht="19.5" customHeight="1" thickBot="1">
      <c r="A9" s="165"/>
      <c r="B9" s="165"/>
      <c r="C9" s="29" t="s">
        <v>4</v>
      </c>
      <c r="D9" s="29"/>
      <c r="E9" s="29"/>
      <c r="F9" s="29"/>
      <c r="G9" s="29"/>
      <c r="H9" s="29"/>
      <c r="I9" s="29"/>
      <c r="K9" s="29" t="s">
        <v>5</v>
      </c>
      <c r="L9" s="29"/>
      <c r="M9" s="29"/>
      <c r="N9" s="29"/>
      <c r="O9" s="29"/>
      <c r="P9" s="29"/>
      <c r="Q9" s="29"/>
    </row>
    <row r="10" spans="1:17" s="95" customFormat="1" ht="15.75">
      <c r="A10" s="193"/>
      <c r="C10" s="24" t="s">
        <v>135</v>
      </c>
      <c r="D10" s="24"/>
      <c r="E10" s="24" t="s">
        <v>136</v>
      </c>
      <c r="F10" s="24"/>
      <c r="G10" s="24" t="s">
        <v>137</v>
      </c>
      <c r="H10" s="24"/>
      <c r="I10" s="24" t="s">
        <v>138</v>
      </c>
      <c r="K10" s="24" t="s">
        <v>135</v>
      </c>
      <c r="M10" s="24" t="s">
        <v>136</v>
      </c>
      <c r="O10" s="24" t="s">
        <v>137</v>
      </c>
      <c r="Q10" s="24" t="s">
        <v>138</v>
      </c>
    </row>
    <row r="11" spans="1:17" s="95" customFormat="1" ht="15.75">
      <c r="A11" s="193"/>
      <c r="C11" s="11" t="s">
        <v>139</v>
      </c>
      <c r="D11" s="11"/>
      <c r="E11" s="24" t="s">
        <v>140</v>
      </c>
      <c r="F11" s="24"/>
      <c r="G11" s="11" t="s">
        <v>139</v>
      </c>
      <c r="H11" s="11"/>
      <c r="I11" s="11" t="s">
        <v>139</v>
      </c>
      <c r="K11" s="11" t="s">
        <v>139</v>
      </c>
      <c r="M11" s="24" t="s">
        <v>140</v>
      </c>
      <c r="O11" s="11" t="s">
        <v>139</v>
      </c>
      <c r="Q11" s="11" t="s">
        <v>139</v>
      </c>
    </row>
    <row r="12" spans="1:17" s="95" customFormat="1" ht="15.75">
      <c r="A12" s="33"/>
      <c r="C12" s="12"/>
      <c r="D12" s="12"/>
      <c r="E12" s="12"/>
      <c r="F12" s="12"/>
      <c r="G12" s="12"/>
      <c r="H12" s="12"/>
      <c r="I12" s="12"/>
    </row>
    <row r="13" spans="1:17" ht="5.0999999999999996" customHeight="1">
      <c r="A13" s="165"/>
      <c r="B13" s="165"/>
      <c r="C13" s="3"/>
      <c r="D13" s="3"/>
      <c r="E13" s="3"/>
      <c r="F13" s="3"/>
      <c r="G13" s="3"/>
      <c r="H13" s="3"/>
      <c r="I13" s="3"/>
    </row>
    <row r="14" spans="1:17" s="124" customFormat="1">
      <c r="A14" s="124" t="s">
        <v>96</v>
      </c>
      <c r="C14" s="117"/>
      <c r="D14" s="117"/>
      <c r="E14" s="117"/>
      <c r="F14" s="117"/>
      <c r="G14" s="117"/>
      <c r="H14" s="117"/>
      <c r="I14" s="117"/>
    </row>
    <row r="15" spans="1:17" s="124" customFormat="1">
      <c r="B15" s="124" t="s">
        <v>97</v>
      </c>
      <c r="C15" s="143">
        <v>8945</v>
      </c>
      <c r="D15" s="120"/>
      <c r="E15" s="119">
        <v>9084</v>
      </c>
      <c r="F15" s="120"/>
      <c r="G15" s="119">
        <v>8924</v>
      </c>
      <c r="H15" s="120"/>
      <c r="I15" s="119">
        <v>8560</v>
      </c>
      <c r="K15" s="119">
        <v>9647</v>
      </c>
      <c r="M15" s="119">
        <v>10368</v>
      </c>
      <c r="O15" s="119">
        <v>10788</v>
      </c>
      <c r="Q15" s="215">
        <v>11275</v>
      </c>
    </row>
    <row r="16" spans="1:17" s="124" customFormat="1">
      <c r="B16" s="124" t="s">
        <v>99</v>
      </c>
      <c r="C16" s="114">
        <v>5179</v>
      </c>
      <c r="D16" s="116"/>
      <c r="E16" s="116">
        <v>5315</v>
      </c>
      <c r="F16" s="116"/>
      <c r="G16" s="116">
        <v>5845</v>
      </c>
      <c r="H16" s="116"/>
      <c r="I16" s="116">
        <v>6394</v>
      </c>
      <c r="K16" s="116">
        <v>7040</v>
      </c>
      <c r="M16" s="116">
        <v>7344</v>
      </c>
      <c r="O16" s="116">
        <v>7980</v>
      </c>
      <c r="Q16" s="116">
        <v>8132</v>
      </c>
    </row>
    <row r="17" spans="1:17" s="124" customFormat="1" ht="18.75" customHeight="1">
      <c r="B17" s="124" t="s">
        <v>141</v>
      </c>
      <c r="C17" s="4">
        <v>1905</v>
      </c>
      <c r="D17" s="116"/>
      <c r="E17" s="116">
        <v>1844</v>
      </c>
      <c r="F17" s="116"/>
      <c r="G17" s="116">
        <v>1738</v>
      </c>
      <c r="H17" s="116"/>
      <c r="I17" s="116">
        <v>1615</v>
      </c>
      <c r="K17" s="116">
        <v>1826</v>
      </c>
      <c r="M17" s="116">
        <v>1936</v>
      </c>
      <c r="O17" s="116">
        <v>1836</v>
      </c>
      <c r="Q17" s="116">
        <v>2235</v>
      </c>
    </row>
    <row r="18" spans="1:17" s="124" customFormat="1">
      <c r="B18" s="124" t="s">
        <v>101</v>
      </c>
      <c r="C18" s="114">
        <v>4</v>
      </c>
      <c r="D18" s="116"/>
      <c r="E18" s="116">
        <v>5</v>
      </c>
      <c r="F18" s="116"/>
      <c r="G18" s="116">
        <v>6</v>
      </c>
      <c r="H18" s="116"/>
      <c r="I18" s="116">
        <v>7</v>
      </c>
      <c r="K18" s="116">
        <v>8</v>
      </c>
      <c r="M18" s="116">
        <v>8</v>
      </c>
      <c r="O18" s="116">
        <v>8</v>
      </c>
      <c r="Q18" s="116">
        <v>8</v>
      </c>
    </row>
    <row r="19" spans="1:17" s="124" customFormat="1">
      <c r="B19" s="124" t="s">
        <v>102</v>
      </c>
      <c r="C19" s="69">
        <v>1015</v>
      </c>
      <c r="D19" s="122"/>
      <c r="E19" s="69">
        <v>1076</v>
      </c>
      <c r="F19" s="122"/>
      <c r="G19" s="69">
        <v>974</v>
      </c>
      <c r="H19" s="122"/>
      <c r="I19" s="69">
        <v>782</v>
      </c>
      <c r="K19" s="69">
        <v>800</v>
      </c>
      <c r="M19" s="69">
        <v>907</v>
      </c>
      <c r="O19" s="69">
        <v>898</v>
      </c>
      <c r="Q19" s="69">
        <v>915</v>
      </c>
    </row>
    <row r="20" spans="1:17" s="124" customFormat="1" ht="18.600000000000001" customHeight="1">
      <c r="B20" s="124" t="s">
        <v>103</v>
      </c>
      <c r="C20" s="116">
        <f>SUM(C15:C19)</f>
        <v>17048</v>
      </c>
      <c r="D20" s="116"/>
      <c r="E20" s="116">
        <f>SUM(E15:E19)</f>
        <v>17324</v>
      </c>
      <c r="F20" s="116"/>
      <c r="G20" s="116">
        <f>SUM(G15:G19)</f>
        <v>17487</v>
      </c>
      <c r="H20" s="116"/>
      <c r="I20" s="116">
        <f>SUM(I15:I19)</f>
        <v>17358</v>
      </c>
      <c r="K20" s="116">
        <f>SUM(K15:K19)</f>
        <v>19321</v>
      </c>
      <c r="M20" s="116">
        <f>SUM(M15:M19)</f>
        <v>20563</v>
      </c>
      <c r="O20" s="116">
        <f>SUM(O15:O19)</f>
        <v>21510</v>
      </c>
      <c r="Q20" s="116">
        <f>SUM(Q15:Q19)</f>
        <v>22565</v>
      </c>
    </row>
    <row r="21" spans="1:17" s="124" customFormat="1" ht="5.0999999999999996" customHeight="1">
      <c r="C21" s="116"/>
      <c r="D21" s="116"/>
      <c r="E21" s="116"/>
      <c r="F21" s="116"/>
      <c r="G21" s="116"/>
      <c r="H21" s="116"/>
      <c r="I21" s="116"/>
      <c r="K21" s="116"/>
      <c r="M21" s="116"/>
      <c r="O21" s="116"/>
    </row>
    <row r="22" spans="1:17" s="124" customFormat="1">
      <c r="A22" s="124" t="s">
        <v>105</v>
      </c>
      <c r="C22" s="123"/>
      <c r="D22" s="123"/>
      <c r="E22" s="123"/>
      <c r="F22" s="123"/>
      <c r="G22" s="123"/>
      <c r="H22" s="123"/>
      <c r="I22" s="123"/>
      <c r="K22" s="123"/>
      <c r="M22" s="123"/>
      <c r="O22" s="123"/>
    </row>
    <row r="23" spans="1:17" s="124" customFormat="1">
      <c r="B23" s="124" t="s">
        <v>106</v>
      </c>
      <c r="C23" s="4">
        <v>6087</v>
      </c>
      <c r="D23" s="117"/>
      <c r="E23" s="116">
        <v>6235</v>
      </c>
      <c r="F23" s="117"/>
      <c r="G23" s="116">
        <v>6382</v>
      </c>
      <c r="H23" s="117"/>
      <c r="I23" s="116">
        <v>6327</v>
      </c>
      <c r="K23" s="116">
        <v>6852</v>
      </c>
      <c r="M23" s="116">
        <v>7443</v>
      </c>
      <c r="O23" s="116">
        <v>8010</v>
      </c>
      <c r="Q23" s="116">
        <v>7868</v>
      </c>
    </row>
    <row r="24" spans="1:17" s="124" customFormat="1">
      <c r="B24" s="124" t="s">
        <v>107</v>
      </c>
      <c r="C24" s="4">
        <v>4028</v>
      </c>
      <c r="D24" s="117"/>
      <c r="E24" s="116">
        <v>4328</v>
      </c>
      <c r="F24" s="117"/>
      <c r="G24" s="116">
        <v>4558</v>
      </c>
      <c r="H24" s="117"/>
      <c r="I24" s="116">
        <v>4552</v>
      </c>
      <c r="K24" s="116">
        <v>4977</v>
      </c>
      <c r="M24" s="116">
        <v>5407</v>
      </c>
      <c r="O24" s="116">
        <v>5660</v>
      </c>
      <c r="Q24" s="116">
        <v>5630</v>
      </c>
    </row>
    <row r="25" spans="1:17" s="124" customFormat="1">
      <c r="B25" s="124" t="s">
        <v>108</v>
      </c>
      <c r="C25" s="4">
        <v>920</v>
      </c>
      <c r="D25" s="117"/>
      <c r="E25" s="116">
        <v>924</v>
      </c>
      <c r="F25" s="117"/>
      <c r="G25" s="116">
        <v>964</v>
      </c>
      <c r="H25" s="117"/>
      <c r="I25" s="116">
        <v>904</v>
      </c>
      <c r="K25" s="116">
        <v>936</v>
      </c>
      <c r="M25" s="116">
        <v>1006</v>
      </c>
      <c r="O25" s="116">
        <v>1131</v>
      </c>
      <c r="Q25" s="116">
        <v>1082</v>
      </c>
    </row>
    <row r="26" spans="1:17" s="124" customFormat="1">
      <c r="B26" s="124" t="s">
        <v>109</v>
      </c>
      <c r="C26" s="4">
        <v>879</v>
      </c>
      <c r="D26" s="117"/>
      <c r="E26" s="116">
        <v>901</v>
      </c>
      <c r="F26" s="117"/>
      <c r="G26" s="116">
        <v>908</v>
      </c>
      <c r="H26" s="117"/>
      <c r="I26" s="116">
        <v>927</v>
      </c>
      <c r="K26" s="116">
        <v>926</v>
      </c>
      <c r="M26" s="116">
        <v>936</v>
      </c>
      <c r="O26" s="116">
        <v>956</v>
      </c>
      <c r="Q26" s="116">
        <v>975</v>
      </c>
    </row>
    <row r="27" spans="1:17" s="124" customFormat="1">
      <c r="B27" s="124" t="s">
        <v>110</v>
      </c>
      <c r="C27" s="4">
        <v>870</v>
      </c>
      <c r="D27" s="117"/>
      <c r="E27" s="116">
        <v>890</v>
      </c>
      <c r="F27" s="117"/>
      <c r="G27" s="116">
        <v>879</v>
      </c>
      <c r="H27" s="117"/>
      <c r="I27" s="116">
        <v>517</v>
      </c>
      <c r="K27" s="116">
        <v>565</v>
      </c>
      <c r="M27" s="116">
        <v>625</v>
      </c>
      <c r="O27" s="116">
        <v>756</v>
      </c>
      <c r="Q27" s="116">
        <v>936</v>
      </c>
    </row>
    <row r="28" spans="1:17" s="124" customFormat="1">
      <c r="B28" s="124" t="s">
        <v>111</v>
      </c>
      <c r="C28" s="4">
        <v>768</v>
      </c>
      <c r="D28" s="117"/>
      <c r="E28" s="116">
        <v>774</v>
      </c>
      <c r="F28" s="117"/>
      <c r="G28" s="116">
        <v>684</v>
      </c>
      <c r="H28" s="117"/>
      <c r="I28" s="116">
        <v>667</v>
      </c>
      <c r="K28" s="116">
        <v>806</v>
      </c>
      <c r="M28" s="116">
        <v>815</v>
      </c>
      <c r="O28" s="116">
        <v>822</v>
      </c>
      <c r="Q28" s="116">
        <v>885</v>
      </c>
    </row>
    <row r="29" spans="1:17" s="124" customFormat="1">
      <c r="B29" s="124" t="s">
        <v>302</v>
      </c>
      <c r="C29" s="184">
        <v>0</v>
      </c>
      <c r="D29" s="117"/>
      <c r="E29" s="184">
        <v>0</v>
      </c>
      <c r="F29" s="117"/>
      <c r="G29" s="184">
        <v>0</v>
      </c>
      <c r="H29" s="117"/>
      <c r="I29" s="184">
        <v>0</v>
      </c>
      <c r="K29" s="184">
        <v>0</v>
      </c>
      <c r="M29" s="184">
        <v>0</v>
      </c>
      <c r="O29" s="116">
        <v>10</v>
      </c>
      <c r="Q29" s="116">
        <v>106</v>
      </c>
    </row>
    <row r="30" spans="1:17" s="124" customFormat="1">
      <c r="B30" s="124" t="s">
        <v>112</v>
      </c>
      <c r="C30" s="184">
        <v>0</v>
      </c>
      <c r="D30" s="117"/>
      <c r="E30" s="116">
        <v>66</v>
      </c>
      <c r="F30" s="117"/>
      <c r="G30" s="184">
        <v>0</v>
      </c>
      <c r="H30" s="117"/>
      <c r="I30" s="116">
        <v>369</v>
      </c>
      <c r="K30" s="184">
        <v>0</v>
      </c>
      <c r="M30" s="184">
        <v>0</v>
      </c>
      <c r="O30" s="184">
        <v>0</v>
      </c>
      <c r="Q30" s="184">
        <v>0</v>
      </c>
    </row>
    <row r="31" spans="1:17" s="124" customFormat="1">
      <c r="B31" s="124" t="s">
        <v>113</v>
      </c>
      <c r="C31" s="17">
        <v>2519</v>
      </c>
      <c r="D31" s="118"/>
      <c r="E31" s="17">
        <v>2652</v>
      </c>
      <c r="F31" s="118"/>
      <c r="G31" s="17">
        <v>2701</v>
      </c>
      <c r="H31" s="118"/>
      <c r="I31" s="17">
        <v>2620</v>
      </c>
      <c r="K31" s="17">
        <v>2669</v>
      </c>
      <c r="M31" s="17">
        <v>2866</v>
      </c>
      <c r="O31" s="17">
        <v>3160</v>
      </c>
      <c r="Q31" s="17">
        <v>3286</v>
      </c>
    </row>
    <row r="32" spans="1:17" s="124" customFormat="1">
      <c r="B32" s="214" t="s">
        <v>114</v>
      </c>
      <c r="C32" s="116">
        <f>SUM(C23:C31)</f>
        <v>16071</v>
      </c>
      <c r="D32" s="116"/>
      <c r="E32" s="116">
        <f>SUM(E23:E31)</f>
        <v>16770</v>
      </c>
      <c r="F32" s="116"/>
      <c r="G32" s="116">
        <f>SUM(G23:G31)</f>
        <v>17076</v>
      </c>
      <c r="H32" s="116"/>
      <c r="I32" s="116">
        <f>SUM(I23:I31)</f>
        <v>16883</v>
      </c>
      <c r="K32" s="116">
        <f>SUM(K23:K31)</f>
        <v>17731</v>
      </c>
      <c r="M32" s="116">
        <f>SUM(M23:M31)</f>
        <v>19098</v>
      </c>
      <c r="O32" s="116">
        <f>SUM(O23:O31)</f>
        <v>20505</v>
      </c>
      <c r="Q32" s="116">
        <f>SUM(Q23:Q31)</f>
        <v>20768</v>
      </c>
    </row>
    <row r="33" spans="1:17" s="124" customFormat="1" ht="5.0999999999999996" customHeight="1">
      <c r="C33" s="123"/>
      <c r="D33" s="123"/>
      <c r="E33" s="123"/>
      <c r="F33" s="123"/>
      <c r="G33" s="123"/>
      <c r="H33" s="123"/>
      <c r="I33" s="123"/>
      <c r="K33" s="123"/>
      <c r="M33" s="123"/>
      <c r="O33" s="123"/>
    </row>
    <row r="34" spans="1:17" s="124" customFormat="1">
      <c r="A34" s="124" t="s">
        <v>142</v>
      </c>
      <c r="C34" s="118"/>
      <c r="D34" s="118"/>
      <c r="E34" s="118"/>
      <c r="F34" s="118"/>
      <c r="G34" s="118"/>
      <c r="H34" s="118"/>
      <c r="I34" s="118"/>
      <c r="K34" s="118"/>
      <c r="M34" s="118"/>
      <c r="O34" s="118"/>
    </row>
    <row r="35" spans="1:17" s="124" customFormat="1">
      <c r="B35" s="124" t="s">
        <v>97</v>
      </c>
      <c r="C35" s="4">
        <v>285</v>
      </c>
      <c r="D35" s="117"/>
      <c r="E35" s="116">
        <v>236</v>
      </c>
      <c r="F35" s="116"/>
      <c r="G35" s="116">
        <v>137</v>
      </c>
      <c r="H35" s="117"/>
      <c r="I35" s="116">
        <v>338</v>
      </c>
      <c r="K35" s="116">
        <v>710</v>
      </c>
      <c r="M35" s="116">
        <v>900</v>
      </c>
      <c r="O35" s="116">
        <v>463</v>
      </c>
      <c r="Q35" s="116">
        <v>737</v>
      </c>
    </row>
    <row r="36" spans="1:17" s="124" customFormat="1">
      <c r="B36" s="124" t="s">
        <v>99</v>
      </c>
      <c r="C36" s="4">
        <v>644</v>
      </c>
      <c r="D36" s="117"/>
      <c r="E36" s="116">
        <v>342</v>
      </c>
      <c r="F36" s="117"/>
      <c r="G36" s="116">
        <v>355</v>
      </c>
      <c r="H36" s="117"/>
      <c r="I36" s="116">
        <v>673</v>
      </c>
      <c r="K36" s="116">
        <v>834</v>
      </c>
      <c r="M36" s="116">
        <v>552</v>
      </c>
      <c r="O36" s="116">
        <v>702</v>
      </c>
      <c r="Q36" s="116">
        <v>1105</v>
      </c>
    </row>
    <row r="37" spans="1:17" s="124" customFormat="1" ht="18">
      <c r="B37" s="124" t="s">
        <v>141</v>
      </c>
      <c r="C37" s="4">
        <v>194</v>
      </c>
      <c r="D37" s="116"/>
      <c r="E37" s="116">
        <v>141</v>
      </c>
      <c r="F37" s="116"/>
      <c r="G37" s="116">
        <v>113</v>
      </c>
      <c r="H37" s="116"/>
      <c r="I37" s="116">
        <v>132</v>
      </c>
      <c r="K37" s="116">
        <v>274</v>
      </c>
      <c r="M37" s="116">
        <v>252</v>
      </c>
      <c r="O37" s="116">
        <v>119</v>
      </c>
      <c r="Q37" s="116">
        <v>360</v>
      </c>
    </row>
    <row r="38" spans="1:17" s="124" customFormat="1">
      <c r="B38" s="124" t="s">
        <v>115</v>
      </c>
      <c r="C38" s="4">
        <v>-146</v>
      </c>
      <c r="D38" s="116"/>
      <c r="E38" s="116">
        <v>-165</v>
      </c>
      <c r="F38" s="116"/>
      <c r="G38" s="116">
        <v>-194</v>
      </c>
      <c r="H38" s="116"/>
      <c r="I38" s="116">
        <v>-668</v>
      </c>
      <c r="K38" s="116">
        <v>-228</v>
      </c>
      <c r="M38" s="116">
        <v>-239</v>
      </c>
      <c r="O38" s="116">
        <v>-279</v>
      </c>
      <c r="Q38" s="116">
        <v>-405</v>
      </c>
    </row>
    <row r="39" spans="1:17" s="124" customFormat="1">
      <c r="B39" s="124" t="s">
        <v>150</v>
      </c>
      <c r="C39" s="125">
        <f>SUM(C35:C38)</f>
        <v>977</v>
      </c>
      <c r="D39" s="116"/>
      <c r="E39" s="125">
        <f>SUM(E35:E38)</f>
        <v>554</v>
      </c>
      <c r="F39" s="116"/>
      <c r="G39" s="125">
        <f>SUM(G35:G38)</f>
        <v>411</v>
      </c>
      <c r="H39" s="116"/>
      <c r="I39" s="125">
        <f>SUM(I35:I38)</f>
        <v>475</v>
      </c>
      <c r="K39" s="125">
        <f>SUM(K35:K38)</f>
        <v>1590</v>
      </c>
      <c r="M39" s="125">
        <f>SUM(M35:M38)</f>
        <v>1465</v>
      </c>
      <c r="O39" s="125">
        <f>SUM(O35:O38)</f>
        <v>1005</v>
      </c>
      <c r="Q39" s="125">
        <f>SUM(Q35:Q38)</f>
        <v>1797</v>
      </c>
    </row>
    <row r="40" spans="1:17" s="124" customFormat="1" ht="5.0999999999999996" customHeight="1">
      <c r="C40" s="117"/>
      <c r="E40" s="117"/>
      <c r="G40" s="117"/>
      <c r="H40" s="117"/>
      <c r="I40" s="117"/>
      <c r="K40" s="117"/>
      <c r="M40" s="117"/>
      <c r="O40" s="117"/>
    </row>
    <row r="41" spans="1:17" s="124" customFormat="1">
      <c r="A41" s="124" t="s">
        <v>143</v>
      </c>
      <c r="C41" s="126"/>
      <c r="E41" s="126"/>
      <c r="G41" s="126"/>
      <c r="H41" s="126"/>
      <c r="I41" s="126"/>
      <c r="K41" s="126"/>
      <c r="M41" s="126"/>
      <c r="O41" s="126"/>
    </row>
    <row r="42" spans="1:17" s="124" customFormat="1">
      <c r="B42" s="124" t="s">
        <v>118</v>
      </c>
      <c r="C42" s="4">
        <v>-137</v>
      </c>
      <c r="D42" s="116"/>
      <c r="E42" s="116">
        <v>-151</v>
      </c>
      <c r="F42" s="116"/>
      <c r="G42" s="116">
        <v>-155</v>
      </c>
      <c r="H42" s="116"/>
      <c r="I42" s="116">
        <v>-174</v>
      </c>
      <c r="K42" s="116">
        <v>-184</v>
      </c>
      <c r="M42" s="116">
        <v>-184</v>
      </c>
      <c r="O42" s="116">
        <v>-187</v>
      </c>
      <c r="Q42" s="116">
        <v>-186</v>
      </c>
    </row>
    <row r="43" spans="1:17" s="124" customFormat="1">
      <c r="B43" s="124" t="s">
        <v>144</v>
      </c>
      <c r="C43" s="4">
        <v>168</v>
      </c>
      <c r="D43" s="116"/>
      <c r="E43" s="116">
        <v>168</v>
      </c>
      <c r="F43" s="116"/>
      <c r="G43" s="116">
        <v>168</v>
      </c>
      <c r="H43" s="116"/>
      <c r="I43" s="116">
        <v>-626</v>
      </c>
      <c r="K43" s="116">
        <v>201</v>
      </c>
      <c r="M43" s="116">
        <v>150</v>
      </c>
      <c r="O43" s="116">
        <v>202</v>
      </c>
      <c r="Q43" s="116">
        <v>1430</v>
      </c>
    </row>
    <row r="44" spans="1:17" s="124" customFormat="1">
      <c r="B44" s="165" t="s">
        <v>119</v>
      </c>
      <c r="C44" s="184">
        <v>0</v>
      </c>
      <c r="D44" s="116"/>
      <c r="E44" s="184">
        <v>0</v>
      </c>
      <c r="F44" s="116"/>
      <c r="G44" s="184">
        <v>0</v>
      </c>
      <c r="H44" s="116"/>
      <c r="I44" s="184">
        <v>0</v>
      </c>
      <c r="K44" s="184">
        <v>0</v>
      </c>
      <c r="M44" s="184">
        <v>0</v>
      </c>
      <c r="O44" s="184">
        <v>0</v>
      </c>
      <c r="Q44" s="184">
        <v>-393</v>
      </c>
    </row>
    <row r="45" spans="1:17" s="124" customFormat="1">
      <c r="B45" s="124" t="s">
        <v>86</v>
      </c>
      <c r="C45" s="4">
        <v>-12</v>
      </c>
      <c r="D45" s="123"/>
      <c r="E45" s="116">
        <v>1</v>
      </c>
      <c r="F45" s="123"/>
      <c r="G45" s="116">
        <v>-4</v>
      </c>
      <c r="H45" s="123"/>
      <c r="I45" s="116">
        <v>6</v>
      </c>
      <c r="K45" s="116">
        <v>-1</v>
      </c>
      <c r="M45" s="116">
        <v>-25</v>
      </c>
      <c r="O45" s="116">
        <v>29</v>
      </c>
      <c r="Q45" s="116">
        <v>-35</v>
      </c>
    </row>
    <row r="46" spans="1:17" s="124" customFormat="1">
      <c r="B46" s="124" t="s">
        <v>145</v>
      </c>
      <c r="C46" s="127">
        <f>SUM(C42:C45)</f>
        <v>19</v>
      </c>
      <c r="D46" s="118"/>
      <c r="E46" s="127">
        <f>SUM(E42:E45)</f>
        <v>18</v>
      </c>
      <c r="F46" s="116"/>
      <c r="G46" s="127">
        <f>SUM(G42:G45)</f>
        <v>9</v>
      </c>
      <c r="H46" s="116"/>
      <c r="I46" s="127">
        <f>SUM(I42:I45)</f>
        <v>-794</v>
      </c>
      <c r="K46" s="127">
        <f>SUM(K42:K45)</f>
        <v>16</v>
      </c>
      <c r="M46" s="127">
        <f>SUM(M42:M45)</f>
        <v>-59</v>
      </c>
      <c r="O46" s="127">
        <f>SUM(O42:O45)</f>
        <v>44</v>
      </c>
      <c r="Q46" s="127">
        <f>SUM(Q42:Q45)</f>
        <v>816</v>
      </c>
    </row>
    <row r="47" spans="1:17" s="124" customFormat="1" ht="5.0999999999999996" customHeight="1">
      <c r="C47" s="117"/>
      <c r="E47" s="117"/>
      <c r="G47" s="117"/>
      <c r="H47" s="117"/>
      <c r="I47" s="117"/>
      <c r="K47" s="117"/>
      <c r="M47" s="117"/>
      <c r="O47" s="117"/>
      <c r="Q47" s="117"/>
    </row>
    <row r="48" spans="1:17" s="124" customFormat="1">
      <c r="A48" s="124" t="s">
        <v>146</v>
      </c>
      <c r="C48" s="116">
        <f>C39+C46</f>
        <v>996</v>
      </c>
      <c r="D48" s="116"/>
      <c r="E48" s="116">
        <f>E39+E46</f>
        <v>572</v>
      </c>
      <c r="F48" s="116"/>
      <c r="G48" s="116">
        <f>G39+G46</f>
        <v>420</v>
      </c>
      <c r="H48" s="116"/>
      <c r="I48" s="116">
        <f>I39+I46</f>
        <v>-319</v>
      </c>
      <c r="K48" s="116">
        <f>K39+K46</f>
        <v>1606</v>
      </c>
      <c r="M48" s="116">
        <f>M39+M46</f>
        <v>1406</v>
      </c>
      <c r="O48" s="116">
        <f>O39+O46</f>
        <v>1049</v>
      </c>
      <c r="Q48" s="116">
        <f>Q39+Q46</f>
        <v>2613</v>
      </c>
    </row>
    <row r="49" spans="1:17" s="124" customFormat="1" ht="5.0999999999999996" customHeight="1">
      <c r="C49" s="117"/>
      <c r="D49" s="117"/>
      <c r="E49" s="117"/>
      <c r="F49" s="117"/>
      <c r="G49" s="117"/>
      <c r="H49" s="117"/>
      <c r="I49" s="117"/>
      <c r="K49" s="117"/>
      <c r="M49" s="117"/>
      <c r="O49" s="117"/>
      <c r="Q49" s="117"/>
    </row>
    <row r="50" spans="1:17" s="124" customFormat="1">
      <c r="A50" s="124" t="s">
        <v>151</v>
      </c>
      <c r="C50" s="17">
        <v>251</v>
      </c>
      <c r="D50" s="128"/>
      <c r="E50" s="121">
        <v>12</v>
      </c>
      <c r="F50" s="128"/>
      <c r="G50" s="121">
        <v>105</v>
      </c>
      <c r="H50" s="128"/>
      <c r="I50" s="121">
        <v>15</v>
      </c>
      <c r="K50" s="121">
        <v>361</v>
      </c>
      <c r="M50" s="121">
        <v>180</v>
      </c>
      <c r="O50" s="121">
        <v>157</v>
      </c>
      <c r="Q50" s="121">
        <v>745</v>
      </c>
    </row>
    <row r="51" spans="1:17" s="124" customFormat="1" ht="5.0999999999999996" customHeight="1">
      <c r="C51" s="4"/>
      <c r="E51" s="117"/>
      <c r="G51" s="117"/>
      <c r="H51" s="117"/>
      <c r="I51" s="117"/>
      <c r="K51" s="117"/>
      <c r="M51" s="117"/>
      <c r="O51" s="117"/>
      <c r="Q51" s="117"/>
    </row>
    <row r="52" spans="1:17" s="124" customFormat="1" ht="15.75" thickBot="1">
      <c r="A52" s="124" t="s">
        <v>147</v>
      </c>
      <c r="C52" s="25">
        <f>C48-C50</f>
        <v>745</v>
      </c>
      <c r="D52" s="129"/>
      <c r="E52" s="25">
        <f>E48-E50</f>
        <v>560</v>
      </c>
      <c r="F52" s="129"/>
      <c r="G52" s="25">
        <f>G48-G50</f>
        <v>315</v>
      </c>
      <c r="H52" s="129"/>
      <c r="I52" s="25">
        <f>I48-I50</f>
        <v>-334</v>
      </c>
      <c r="K52" s="25">
        <f>K48-K50</f>
        <v>1245</v>
      </c>
      <c r="M52" s="25">
        <f>M48-M50</f>
        <v>1226</v>
      </c>
      <c r="O52" s="25">
        <f>O48-O50</f>
        <v>892</v>
      </c>
      <c r="Q52" s="25">
        <f>Q48-Q50</f>
        <v>1868</v>
      </c>
    </row>
    <row r="53" spans="1:17" s="124" customFormat="1" ht="5.0999999999999996" customHeight="1" thickTop="1">
      <c r="C53" s="4"/>
      <c r="D53" s="116"/>
      <c r="E53" s="116"/>
      <c r="F53" s="116"/>
      <c r="G53" s="116"/>
      <c r="H53" s="116"/>
      <c r="I53" s="116"/>
      <c r="K53" s="116"/>
      <c r="M53" s="116"/>
      <c r="O53" s="116"/>
      <c r="Q53" s="116"/>
    </row>
    <row r="54" spans="1:17" s="124" customFormat="1" ht="15.75" thickBot="1">
      <c r="A54" s="124" t="s">
        <v>122</v>
      </c>
      <c r="B54" s="132"/>
      <c r="C54" s="38">
        <v>2.86</v>
      </c>
      <c r="D54" s="131"/>
      <c r="E54" s="130">
        <v>2.15</v>
      </c>
      <c r="F54" s="131"/>
      <c r="G54" s="130">
        <v>1.21</v>
      </c>
      <c r="H54" s="131"/>
      <c r="I54" s="130">
        <v>-1.28</v>
      </c>
      <c r="K54" s="130">
        <v>4.75</v>
      </c>
      <c r="M54" s="130">
        <v>4.6399999999999997</v>
      </c>
      <c r="O54" s="130">
        <v>3.36</v>
      </c>
      <c r="Q54" s="130">
        <v>7.02</v>
      </c>
    </row>
    <row r="55" spans="1:17" s="124" customFormat="1" ht="5.0999999999999996" customHeight="1" thickTop="1">
      <c r="C55" s="39"/>
      <c r="E55" s="132"/>
      <c r="G55" s="132"/>
      <c r="H55" s="132"/>
      <c r="I55" s="132"/>
      <c r="K55" s="132"/>
      <c r="M55" s="132"/>
      <c r="O55" s="132"/>
      <c r="Q55" s="132"/>
    </row>
    <row r="56" spans="1:17" s="124" customFormat="1">
      <c r="A56" s="124" t="s">
        <v>123</v>
      </c>
      <c r="C56" s="5">
        <v>260</v>
      </c>
      <c r="D56" s="134"/>
      <c r="E56" s="133">
        <v>261</v>
      </c>
      <c r="F56" s="134"/>
      <c r="G56" s="135">
        <v>261</v>
      </c>
      <c r="H56" s="134"/>
      <c r="I56" s="135">
        <v>261</v>
      </c>
      <c r="K56" s="135">
        <v>262</v>
      </c>
      <c r="M56" s="135">
        <v>264</v>
      </c>
      <c r="O56" s="135">
        <v>265</v>
      </c>
      <c r="Q56" s="135">
        <v>265</v>
      </c>
    </row>
    <row r="57" spans="1:17" s="124" customFormat="1" ht="5.0999999999999996" customHeight="1">
      <c r="C57" s="35"/>
      <c r="E57" s="131"/>
      <c r="G57" s="131"/>
      <c r="H57" s="131"/>
      <c r="I57" s="131"/>
      <c r="K57" s="131"/>
      <c r="M57" s="131"/>
      <c r="O57" s="131"/>
      <c r="Q57" s="131"/>
    </row>
    <row r="58" spans="1:17" s="124" customFormat="1" ht="15.75" thickBot="1">
      <c r="A58" s="124" t="s">
        <v>124</v>
      </c>
      <c r="B58" s="132"/>
      <c r="C58" s="38">
        <v>2.84</v>
      </c>
      <c r="D58" s="131"/>
      <c r="E58" s="130">
        <v>2.13</v>
      </c>
      <c r="F58" s="131"/>
      <c r="G58" s="130">
        <v>1.2</v>
      </c>
      <c r="H58" s="131"/>
      <c r="I58" s="130">
        <v>-1.28</v>
      </c>
      <c r="K58" s="130">
        <v>4.72</v>
      </c>
      <c r="M58" s="130">
        <v>4.55</v>
      </c>
      <c r="O58" s="130">
        <v>3.3</v>
      </c>
      <c r="Q58" s="130">
        <v>6.88</v>
      </c>
    </row>
    <row r="59" spans="1:17" s="124" customFormat="1" ht="5.0999999999999996" customHeight="1" thickTop="1">
      <c r="C59" s="35"/>
      <c r="E59" s="131"/>
      <c r="G59" s="131"/>
      <c r="H59" s="131"/>
      <c r="I59" s="131"/>
      <c r="K59" s="131"/>
      <c r="M59" s="131"/>
      <c r="O59" s="131"/>
      <c r="Q59" s="131"/>
    </row>
    <row r="60" spans="1:17" s="124" customFormat="1">
      <c r="A60" s="165" t="s">
        <v>125</v>
      </c>
      <c r="C60" s="5">
        <v>262</v>
      </c>
      <c r="D60" s="134"/>
      <c r="E60" s="133">
        <v>262</v>
      </c>
      <c r="F60" s="134"/>
      <c r="G60" s="135">
        <v>262</v>
      </c>
      <c r="H60" s="134"/>
      <c r="I60" s="135">
        <v>261</v>
      </c>
      <c r="K60" s="135">
        <v>263</v>
      </c>
      <c r="M60" s="135">
        <v>269</v>
      </c>
      <c r="O60" s="135">
        <v>270</v>
      </c>
      <c r="Q60" s="135">
        <v>271</v>
      </c>
    </row>
    <row r="61" spans="1:17" s="124" customFormat="1">
      <c r="C61" s="132"/>
      <c r="D61" s="132"/>
      <c r="E61" s="132"/>
      <c r="F61" s="132"/>
      <c r="G61" s="132"/>
      <c r="I61" s="132"/>
      <c r="K61" s="132"/>
      <c r="M61" s="132"/>
      <c r="O61" s="132"/>
    </row>
    <row r="62" spans="1:17" s="124" customFormat="1">
      <c r="C62" s="116"/>
      <c r="D62" s="116"/>
      <c r="E62" s="116"/>
      <c r="F62" s="116"/>
      <c r="G62" s="116"/>
      <c r="H62" s="116"/>
      <c r="I62" s="116"/>
      <c r="K62" s="116"/>
      <c r="M62" s="116"/>
      <c r="O62" s="116"/>
    </row>
    <row r="63" spans="1:17" s="124" customFormat="1">
      <c r="A63" s="216" t="s">
        <v>126</v>
      </c>
      <c r="B63" s="217"/>
      <c r="C63" s="116"/>
      <c r="D63" s="116"/>
      <c r="E63" s="116"/>
      <c r="F63" s="116"/>
      <c r="G63" s="116"/>
      <c r="H63" s="116"/>
      <c r="I63" s="116"/>
      <c r="K63" s="116"/>
      <c r="M63" s="116"/>
      <c r="O63" s="116"/>
    </row>
    <row r="64" spans="1:17" s="124" customFormat="1">
      <c r="A64" s="97"/>
      <c r="B64" s="218"/>
      <c r="C64" s="116"/>
      <c r="D64" s="116"/>
      <c r="E64" s="116"/>
      <c r="F64" s="116"/>
      <c r="G64" s="116"/>
      <c r="H64" s="116"/>
      <c r="I64" s="116"/>
      <c r="K64" s="116"/>
      <c r="M64" s="116"/>
      <c r="O64" s="116"/>
    </row>
    <row r="65" spans="1:17" s="124" customFormat="1">
      <c r="A65" s="66" t="s">
        <v>127</v>
      </c>
      <c r="B65" s="97"/>
      <c r="C65" s="136">
        <f>C39/C20</f>
        <v>5.7308775222900045E-2</v>
      </c>
      <c r="D65" s="136"/>
      <c r="E65" s="136">
        <f>E39/E20</f>
        <v>3.1978757792657582E-2</v>
      </c>
      <c r="F65" s="136"/>
      <c r="G65" s="136">
        <f>G39/G20</f>
        <v>2.3503173786241206E-2</v>
      </c>
      <c r="H65" s="136"/>
      <c r="I65" s="136">
        <f>I39/I20</f>
        <v>2.7364903790759305E-2</v>
      </c>
      <c r="K65" s="136">
        <f>K39/K20</f>
        <v>8.2293877128513021E-2</v>
      </c>
      <c r="M65" s="136">
        <f>M39/M20</f>
        <v>7.124446821961776E-2</v>
      </c>
      <c r="O65" s="136">
        <f>O39/O20</f>
        <v>4.6722454672245464E-2</v>
      </c>
      <c r="Q65" s="136">
        <f>Q39/Q20</f>
        <v>7.9636605362286728E-2</v>
      </c>
    </row>
    <row r="66" spans="1:17" s="124" customFormat="1">
      <c r="A66" s="66" t="s">
        <v>128</v>
      </c>
      <c r="B66" s="97"/>
      <c r="C66" s="136">
        <f>C48/C20</f>
        <v>5.8423275457531676E-2</v>
      </c>
      <c r="D66" s="136"/>
      <c r="E66" s="136">
        <f>E48/E20</f>
        <v>3.3017778803971366E-2</v>
      </c>
      <c r="F66" s="136"/>
      <c r="G66" s="136">
        <f>G48/G20</f>
        <v>2.401784182535598E-2</v>
      </c>
      <c r="H66" s="136"/>
      <c r="I66" s="136">
        <f>I48/I20</f>
        <v>-1.8377693282636248E-2</v>
      </c>
      <c r="K66" s="136">
        <f>K48/K20</f>
        <v>8.3121991615340826E-2</v>
      </c>
      <c r="M66" s="136">
        <f>M48/M20</f>
        <v>6.8375237076302095E-2</v>
      </c>
      <c r="O66" s="136">
        <f>O48/O20</f>
        <v>4.8768014876801491E-2</v>
      </c>
      <c r="Q66" s="136">
        <f>Q48/Q20</f>
        <v>0.1157988034566807</v>
      </c>
    </row>
    <row r="67" spans="1:17" s="124" customFormat="1" ht="5.0999999999999996" customHeight="1">
      <c r="A67" s="219"/>
      <c r="B67" s="97"/>
      <c r="C67" s="136"/>
      <c r="E67" s="136"/>
      <c r="G67" s="136"/>
      <c r="H67" s="136"/>
      <c r="I67" s="136"/>
      <c r="K67" s="136"/>
      <c r="M67" s="136"/>
      <c r="O67" s="136"/>
    </row>
    <row r="68" spans="1:17" s="124" customFormat="1" ht="15.75" customHeight="1">
      <c r="A68" s="219" t="s">
        <v>131</v>
      </c>
      <c r="B68" s="97"/>
      <c r="C68" s="137">
        <v>0.65</v>
      </c>
      <c r="D68" s="132"/>
      <c r="E68" s="137">
        <v>0.65</v>
      </c>
      <c r="F68" s="132"/>
      <c r="G68" s="137">
        <v>0.65</v>
      </c>
      <c r="H68" s="132"/>
      <c r="I68" s="137">
        <v>0.65</v>
      </c>
      <c r="K68" s="137">
        <v>0.65</v>
      </c>
      <c r="M68" s="137">
        <v>0.65</v>
      </c>
      <c r="O68" s="137">
        <v>0.65</v>
      </c>
      <c r="Q68" s="137">
        <v>0.65</v>
      </c>
    </row>
    <row r="69" spans="1:17" ht="15.75" customHeight="1">
      <c r="A69" s="222"/>
      <c r="B69" s="9"/>
      <c r="C69" s="26"/>
      <c r="D69" s="39"/>
      <c r="E69" s="26"/>
      <c r="F69" s="39"/>
      <c r="G69" s="26"/>
      <c r="H69" s="39"/>
      <c r="I69" s="26"/>
    </row>
    <row r="70" spans="1:17" s="39" customFormat="1" ht="15" customHeight="1">
      <c r="A70" s="220" t="s">
        <v>148</v>
      </c>
      <c r="B70" s="87"/>
      <c r="C70" s="87"/>
      <c r="D70" s="87"/>
      <c r="E70" s="87"/>
      <c r="F70" s="87"/>
      <c r="G70" s="87"/>
      <c r="H70" s="87"/>
      <c r="I70" s="87"/>
    </row>
    <row r="71" spans="1:17" ht="15.75" customHeight="1">
      <c r="A71" s="222"/>
      <c r="B71" s="9"/>
      <c r="C71" s="26"/>
      <c r="D71" s="39"/>
      <c r="E71" s="26"/>
      <c r="F71" s="39"/>
      <c r="G71" s="26"/>
      <c r="H71" s="39"/>
      <c r="I71" s="26"/>
    </row>
    <row r="78" spans="1:17">
      <c r="B78" s="10"/>
      <c r="C78" s="165"/>
      <c r="D78" s="165"/>
      <c r="E78" s="165"/>
      <c r="F78" s="165"/>
      <c r="G78" s="165"/>
      <c r="H78" s="165"/>
      <c r="I78" s="165"/>
    </row>
  </sheetData>
  <mergeCells count="3">
    <mergeCell ref="A1:Q1"/>
    <mergeCell ref="A2:Q2"/>
    <mergeCell ref="A3:Q3"/>
  </mergeCells>
  <printOptions horizontalCentered="1"/>
  <pageMargins left="0.75" right="0.75" top="0.5" bottom="0.5" header="0.5" footer="0.25"/>
  <pageSetup scale="55" firstPageNumber="2" orientation="portrait" r:id="rId1"/>
  <headerFooter scaleWithDoc="0" alignWithMargins="0">
    <oddFooter>&amp;L&amp;"Arial,Regular"&amp;10 5 / Q4 FY23 Stat Book</oddFooter>
    <evenFooter>&amp;RQ4 FY18 Stat Book / 7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97A4-43AA-4562-8A8F-C812BE09B014}">
  <sheetPr>
    <pageSetUpPr fitToPage="1"/>
  </sheetPr>
  <dimension ref="A1:Y85"/>
  <sheetViews>
    <sheetView view="pageBreakPreview" zoomScaleNormal="100" zoomScaleSheetLayoutView="100" workbookViewId="0">
      <selection sqref="A1:Q1"/>
    </sheetView>
  </sheetViews>
  <sheetFormatPr defaultColWidth="10.625" defaultRowHeight="15"/>
  <cols>
    <col min="1" max="1" width="2.625" style="12" customWidth="1"/>
    <col min="2" max="2" width="48.625" style="12" customWidth="1"/>
    <col min="3" max="3" width="12" style="12" customWidth="1"/>
    <col min="4" max="4" width="0.625" style="12" customWidth="1"/>
    <col min="5" max="5" width="12" style="12" customWidth="1"/>
    <col min="6" max="6" width="0.625" style="12" customWidth="1"/>
    <col min="7" max="7" width="12" style="12" customWidth="1"/>
    <col min="8" max="8" width="0.625" style="12" customWidth="1"/>
    <col min="9" max="9" width="12" style="12" customWidth="1"/>
    <col min="10" max="10" width="0.625" style="12" customWidth="1"/>
    <col min="11" max="11" width="11.125" style="12" customWidth="1"/>
    <col min="12" max="12" width="0.625" style="12" customWidth="1"/>
    <col min="13" max="13" width="12" style="12" customWidth="1"/>
    <col min="14" max="14" width="0.625" style="12" customWidth="1"/>
    <col min="15" max="15" width="12" style="12" customWidth="1"/>
    <col min="16" max="16" width="0.625" style="12" customWidth="1"/>
    <col min="17" max="17" width="12" style="12" customWidth="1"/>
    <col min="18" max="16384" width="10.625" style="165"/>
  </cols>
  <sheetData>
    <row r="1" spans="1:17" s="264" customFormat="1" ht="24.75" customHeight="1">
      <c r="A1" s="518" t="s">
        <v>0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17" s="264" customFormat="1" ht="24.75" customHeight="1">
      <c r="A2" s="518" t="s">
        <v>134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17" s="264" customFormat="1" ht="24.75" customHeight="1">
      <c r="A3" s="518" t="s">
        <v>285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17" ht="15.75">
      <c r="A4" s="28"/>
      <c r="B4" s="191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12.75" hidden="1" customHeight="1">
      <c r="A5" s="28"/>
      <c r="B5" s="191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s="10" customFormat="1" ht="12.75">
      <c r="A6" s="20" t="s">
        <v>149</v>
      </c>
      <c r="B6" s="20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1:17" s="10" customFormat="1" ht="12.75">
      <c r="A7" s="20" t="s">
        <v>95</v>
      </c>
      <c r="B7" s="20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1:17">
      <c r="A8" s="213"/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</row>
    <row r="9" spans="1:17" ht="19.5" customHeight="1" thickBot="1">
      <c r="A9" s="165"/>
      <c r="B9" s="165"/>
      <c r="C9" s="29" t="s">
        <v>52</v>
      </c>
      <c r="D9" s="29"/>
      <c r="E9" s="29"/>
      <c r="F9" s="29"/>
      <c r="G9" s="29"/>
      <c r="H9" s="29"/>
      <c r="I9" s="29"/>
      <c r="J9" s="78"/>
      <c r="K9" s="29" t="s">
        <v>215</v>
      </c>
      <c r="L9" s="29"/>
      <c r="M9" s="29"/>
      <c r="N9" s="29"/>
      <c r="O9" s="29"/>
      <c r="P9" s="29"/>
      <c r="Q9" s="29"/>
    </row>
    <row r="10" spans="1:17" s="95" customFormat="1" ht="15.75">
      <c r="A10" s="193"/>
      <c r="C10" s="24" t="s">
        <v>135</v>
      </c>
      <c r="D10" s="24"/>
      <c r="E10" s="24" t="s">
        <v>136</v>
      </c>
      <c r="F10" s="24"/>
      <c r="G10" s="24" t="s">
        <v>137</v>
      </c>
      <c r="H10" s="24"/>
      <c r="I10" s="24" t="s">
        <v>138</v>
      </c>
      <c r="J10" s="24"/>
      <c r="K10" s="24" t="s">
        <v>135</v>
      </c>
      <c r="L10" s="24"/>
      <c r="M10" s="24" t="s">
        <v>136</v>
      </c>
      <c r="N10" s="24"/>
      <c r="O10" s="24" t="s">
        <v>137</v>
      </c>
      <c r="P10" s="24"/>
      <c r="Q10" s="24" t="s">
        <v>138</v>
      </c>
    </row>
    <row r="11" spans="1:17" s="95" customFormat="1" ht="15.75">
      <c r="A11" s="193"/>
      <c r="C11" s="11" t="s">
        <v>139</v>
      </c>
      <c r="D11" s="11"/>
      <c r="E11" s="24" t="s">
        <v>140</v>
      </c>
      <c r="F11" s="24"/>
      <c r="G11" s="11" t="s">
        <v>139</v>
      </c>
      <c r="H11" s="11"/>
      <c r="I11" s="11" t="s">
        <v>139</v>
      </c>
      <c r="J11" s="11"/>
      <c r="K11" s="11" t="s">
        <v>139</v>
      </c>
      <c r="L11" s="11"/>
      <c r="M11" s="24" t="s">
        <v>140</v>
      </c>
      <c r="N11" s="24"/>
      <c r="O11" s="11" t="s">
        <v>139</v>
      </c>
      <c r="P11" s="11"/>
      <c r="Q11" s="11" t="s">
        <v>139</v>
      </c>
    </row>
    <row r="12" spans="1:17" s="95" customFormat="1" ht="15.75">
      <c r="A12" s="3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ht="5.0999999999999996" customHeight="1">
      <c r="A13" s="165"/>
      <c r="B13" s="165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24" customFormat="1">
      <c r="A14" s="124" t="s">
        <v>96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</row>
    <row r="15" spans="1:17" s="124" customFormat="1">
      <c r="B15" s="124" t="s">
        <v>97</v>
      </c>
      <c r="C15" s="215">
        <v>10966</v>
      </c>
      <c r="D15" s="120"/>
      <c r="E15" s="215">
        <v>11605</v>
      </c>
      <c r="F15" s="120"/>
      <c r="G15" s="215">
        <v>11304</v>
      </c>
      <c r="H15" s="120"/>
      <c r="I15" s="215">
        <v>11939</v>
      </c>
      <c r="J15" s="120"/>
      <c r="K15" s="215">
        <v>11127</v>
      </c>
      <c r="L15" s="120"/>
      <c r="M15" s="215">
        <v>10864</v>
      </c>
      <c r="N15" s="120"/>
      <c r="O15" s="353">
        <v>10345</v>
      </c>
      <c r="P15" s="120"/>
      <c r="Q15" s="353">
        <v>10407</v>
      </c>
    </row>
    <row r="16" spans="1:17" s="124" customFormat="1">
      <c r="B16" s="124" t="s">
        <v>99</v>
      </c>
      <c r="C16" s="116">
        <v>7677</v>
      </c>
      <c r="D16" s="116"/>
      <c r="E16" s="116">
        <v>8264</v>
      </c>
      <c r="F16" s="116"/>
      <c r="G16" s="116">
        <v>8800</v>
      </c>
      <c r="H16" s="116"/>
      <c r="I16" s="116">
        <v>8491</v>
      </c>
      <c r="J16" s="116"/>
      <c r="K16" s="116">
        <v>8160</v>
      </c>
      <c r="L16" s="116"/>
      <c r="M16" s="116">
        <v>8393</v>
      </c>
      <c r="N16" s="116"/>
      <c r="O16" s="363">
        <v>8658</v>
      </c>
      <c r="P16" s="116"/>
      <c r="Q16" s="363">
        <v>8296</v>
      </c>
    </row>
    <row r="17" spans="1:17" s="124" customFormat="1" ht="18.75" customHeight="1">
      <c r="B17" s="124" t="s">
        <v>141</v>
      </c>
      <c r="C17" s="116">
        <v>2251</v>
      </c>
      <c r="D17" s="116"/>
      <c r="E17" s="116">
        <v>2272</v>
      </c>
      <c r="F17" s="116"/>
      <c r="G17" s="116">
        <v>2253</v>
      </c>
      <c r="H17" s="116"/>
      <c r="I17" s="116">
        <v>2756</v>
      </c>
      <c r="J17" s="116"/>
      <c r="K17" s="116">
        <v>2723</v>
      </c>
      <c r="L17" s="116"/>
      <c r="M17" s="116">
        <v>2454</v>
      </c>
      <c r="N17" s="116"/>
      <c r="O17" s="363">
        <v>2186</v>
      </c>
      <c r="P17" s="116"/>
      <c r="Q17" s="363">
        <v>2269</v>
      </c>
    </row>
    <row r="18" spans="1:17" s="124" customFormat="1">
      <c r="B18" s="124" t="s">
        <v>101</v>
      </c>
      <c r="C18" s="116">
        <v>35</v>
      </c>
      <c r="D18" s="116"/>
      <c r="E18" s="116">
        <v>77</v>
      </c>
      <c r="F18" s="116"/>
      <c r="G18" s="116">
        <v>65</v>
      </c>
      <c r="H18" s="116"/>
      <c r="I18" s="116">
        <v>76</v>
      </c>
      <c r="J18" s="116"/>
      <c r="K18" s="116">
        <v>70</v>
      </c>
      <c r="L18" s="116"/>
      <c r="M18" s="116">
        <v>68</v>
      </c>
      <c r="N18" s="116"/>
      <c r="O18" s="363">
        <v>87</v>
      </c>
      <c r="P18" s="116"/>
      <c r="Q18" s="363">
        <v>76</v>
      </c>
    </row>
    <row r="19" spans="1:17" s="124" customFormat="1">
      <c r="B19" s="124" t="s">
        <v>102</v>
      </c>
      <c r="C19" s="69">
        <v>1074</v>
      </c>
      <c r="D19" s="122"/>
      <c r="E19" s="69">
        <v>1256</v>
      </c>
      <c r="F19" s="122"/>
      <c r="G19" s="69">
        <v>1219</v>
      </c>
      <c r="H19" s="122"/>
      <c r="I19" s="69">
        <v>1132</v>
      </c>
      <c r="J19" s="122"/>
      <c r="K19" s="69">
        <v>1162</v>
      </c>
      <c r="L19" s="122"/>
      <c r="M19" s="69">
        <v>1035</v>
      </c>
      <c r="N19" s="122"/>
      <c r="O19" s="361">
        <v>893</v>
      </c>
      <c r="P19" s="122"/>
      <c r="Q19" s="361">
        <v>882</v>
      </c>
    </row>
    <row r="20" spans="1:17" s="124" customFormat="1" ht="18.600000000000001" customHeight="1">
      <c r="B20" s="124" t="s">
        <v>103</v>
      </c>
      <c r="C20" s="116">
        <f>SUM(C15:C19)</f>
        <v>22003</v>
      </c>
      <c r="D20" s="116"/>
      <c r="E20" s="116">
        <f>SUM(E15:E19)</f>
        <v>23474</v>
      </c>
      <c r="F20" s="116"/>
      <c r="G20" s="116">
        <f>SUM(G15:G19)</f>
        <v>23641</v>
      </c>
      <c r="H20" s="116"/>
      <c r="I20" s="116">
        <f>SUM(I15:I19)</f>
        <v>24394</v>
      </c>
      <c r="J20" s="116"/>
      <c r="K20" s="116">
        <f>SUM(K15:K19)</f>
        <v>23242</v>
      </c>
      <c r="L20" s="116"/>
      <c r="M20" s="116">
        <f>SUM(M15:M19)</f>
        <v>22814</v>
      </c>
      <c r="N20" s="116"/>
      <c r="O20" s="116">
        <f>SUM(O15:O19)</f>
        <v>22169</v>
      </c>
      <c r="P20" s="116"/>
      <c r="Q20" s="116">
        <f>SUM(Q15:Q19)</f>
        <v>21930</v>
      </c>
    </row>
    <row r="21" spans="1:17" s="124" customFormat="1" ht="5.0999999999999996" customHeight="1">
      <c r="D21" s="116"/>
      <c r="F21" s="116"/>
      <c r="H21" s="116"/>
      <c r="J21" s="116"/>
      <c r="L21" s="116"/>
      <c r="N21" s="116"/>
      <c r="P21" s="116"/>
    </row>
    <row r="22" spans="1:17" s="124" customFormat="1">
      <c r="A22" s="124" t="s">
        <v>105</v>
      </c>
      <c r="D22" s="123"/>
      <c r="F22" s="123"/>
      <c r="H22" s="123"/>
      <c r="J22" s="123"/>
      <c r="L22" s="123"/>
      <c r="N22" s="123"/>
      <c r="P22" s="123"/>
    </row>
    <row r="23" spans="1:17" s="124" customFormat="1">
      <c r="B23" s="124" t="s">
        <v>106</v>
      </c>
      <c r="C23" s="116">
        <v>7776</v>
      </c>
      <c r="D23" s="117"/>
      <c r="E23" s="116">
        <v>8135</v>
      </c>
      <c r="F23" s="117"/>
      <c r="G23" s="116">
        <v>8244</v>
      </c>
      <c r="H23" s="117"/>
      <c r="I23" s="116">
        <v>7903</v>
      </c>
      <c r="J23" s="117"/>
      <c r="K23" s="116">
        <v>7859</v>
      </c>
      <c r="L23" s="117"/>
      <c r="M23" s="116">
        <v>7792</v>
      </c>
      <c r="N23" s="117"/>
      <c r="O23" s="363">
        <v>7817</v>
      </c>
      <c r="P23" s="117"/>
      <c r="Q23" s="363">
        <v>7551</v>
      </c>
    </row>
    <row r="24" spans="1:17" s="124" customFormat="1">
      <c r="B24" s="124" t="s">
        <v>107</v>
      </c>
      <c r="C24" s="116">
        <v>5659</v>
      </c>
      <c r="D24" s="117"/>
      <c r="E24" s="116">
        <v>6241</v>
      </c>
      <c r="F24" s="117"/>
      <c r="G24" s="116">
        <v>6272</v>
      </c>
      <c r="H24" s="117"/>
      <c r="I24" s="116">
        <v>5946</v>
      </c>
      <c r="J24" s="117"/>
      <c r="K24" s="116">
        <v>5767</v>
      </c>
      <c r="L24" s="117"/>
      <c r="M24" s="116">
        <v>5665</v>
      </c>
      <c r="N24" s="117"/>
      <c r="O24" s="363">
        <v>5402</v>
      </c>
      <c r="P24" s="117"/>
      <c r="Q24" s="363">
        <v>4956</v>
      </c>
    </row>
    <row r="25" spans="1:17" s="124" customFormat="1">
      <c r="B25" s="124" t="s">
        <v>108</v>
      </c>
      <c r="C25" s="116">
        <v>1133</v>
      </c>
      <c r="D25" s="117"/>
      <c r="E25" s="116">
        <v>1177</v>
      </c>
      <c r="F25" s="117"/>
      <c r="G25" s="116">
        <v>1225</v>
      </c>
      <c r="H25" s="117"/>
      <c r="I25" s="116">
        <v>1177</v>
      </c>
      <c r="J25" s="117"/>
      <c r="K25" s="116">
        <v>1159</v>
      </c>
      <c r="L25" s="117"/>
      <c r="M25" s="116">
        <v>1195</v>
      </c>
      <c r="N25" s="117"/>
      <c r="O25" s="363">
        <v>1205</v>
      </c>
      <c r="P25" s="117"/>
      <c r="Q25" s="363">
        <v>1179</v>
      </c>
    </row>
    <row r="26" spans="1:17" s="124" customFormat="1">
      <c r="B26" s="124" t="s">
        <v>109</v>
      </c>
      <c r="C26" s="116">
        <v>971</v>
      </c>
      <c r="D26" s="117"/>
      <c r="E26" s="116">
        <v>995</v>
      </c>
      <c r="F26" s="117"/>
      <c r="G26" s="116">
        <v>986</v>
      </c>
      <c r="H26" s="117"/>
      <c r="I26" s="116">
        <v>1018</v>
      </c>
      <c r="J26" s="117"/>
      <c r="K26" s="116">
        <v>1024</v>
      </c>
      <c r="L26" s="117"/>
      <c r="M26" s="116">
        <v>1046</v>
      </c>
      <c r="N26" s="117"/>
      <c r="O26" s="363">
        <v>1031</v>
      </c>
      <c r="P26" s="117"/>
      <c r="Q26" s="363">
        <v>1075</v>
      </c>
    </row>
    <row r="27" spans="1:17" s="124" customFormat="1">
      <c r="B27" s="124" t="s">
        <v>110</v>
      </c>
      <c r="C27" s="116">
        <v>1009</v>
      </c>
      <c r="D27" s="117"/>
      <c r="E27" s="116">
        <v>1145</v>
      </c>
      <c r="F27" s="117"/>
      <c r="G27" s="116">
        <v>1201</v>
      </c>
      <c r="H27" s="117"/>
      <c r="I27" s="116">
        <v>1760</v>
      </c>
      <c r="J27" s="117"/>
      <c r="K27" s="116">
        <v>1822</v>
      </c>
      <c r="L27" s="117"/>
      <c r="M27" s="116">
        <v>1593</v>
      </c>
      <c r="N27" s="117"/>
      <c r="O27" s="363">
        <v>1350</v>
      </c>
      <c r="P27" s="117"/>
      <c r="Q27" s="363">
        <v>1144</v>
      </c>
    </row>
    <row r="28" spans="1:17" s="124" customFormat="1">
      <c r="B28" s="124" t="s">
        <v>111</v>
      </c>
      <c r="C28" s="116">
        <v>869</v>
      </c>
      <c r="D28" s="117"/>
      <c r="E28" s="116">
        <v>839</v>
      </c>
      <c r="F28" s="117"/>
      <c r="G28" s="116">
        <v>822</v>
      </c>
      <c r="H28" s="117"/>
      <c r="I28" s="116">
        <v>842</v>
      </c>
      <c r="J28" s="117"/>
      <c r="K28" s="116">
        <v>904</v>
      </c>
      <c r="L28" s="117"/>
      <c r="M28" s="116">
        <v>882</v>
      </c>
      <c r="N28" s="117"/>
      <c r="O28" s="363">
        <v>789</v>
      </c>
      <c r="P28" s="117"/>
      <c r="Q28" s="363">
        <v>782</v>
      </c>
    </row>
    <row r="29" spans="1:17" s="124" customFormat="1" ht="18">
      <c r="B29" s="318" t="s">
        <v>312</v>
      </c>
      <c r="C29" s="116">
        <v>67</v>
      </c>
      <c r="D29" s="117"/>
      <c r="E29" s="116">
        <v>44</v>
      </c>
      <c r="F29" s="117"/>
      <c r="G29" s="116">
        <v>107</v>
      </c>
      <c r="H29" s="117"/>
      <c r="I29" s="116">
        <v>60</v>
      </c>
      <c r="J29" s="117"/>
      <c r="K29" s="116">
        <v>38</v>
      </c>
      <c r="L29" s="117"/>
      <c r="M29" s="116">
        <v>36</v>
      </c>
      <c r="N29" s="117"/>
      <c r="O29" s="363">
        <v>123</v>
      </c>
      <c r="P29" s="117"/>
      <c r="Q29" s="363">
        <v>112</v>
      </c>
    </row>
    <row r="30" spans="1:17" s="124" customFormat="1" ht="18">
      <c r="B30" s="124" t="s">
        <v>343</v>
      </c>
      <c r="C30" s="184">
        <v>0</v>
      </c>
      <c r="D30" s="117"/>
      <c r="E30" s="184">
        <v>0</v>
      </c>
      <c r="F30" s="117"/>
      <c r="G30" s="184">
        <v>0</v>
      </c>
      <c r="H30" s="117"/>
      <c r="I30" s="184">
        <v>0</v>
      </c>
      <c r="J30" s="117"/>
      <c r="K30" s="184">
        <v>0</v>
      </c>
      <c r="L30" s="117"/>
      <c r="M30" s="184">
        <v>0</v>
      </c>
      <c r="N30" s="117"/>
      <c r="O30" s="184">
        <v>0</v>
      </c>
      <c r="P30" s="117"/>
      <c r="Q30" s="184">
        <v>117</v>
      </c>
    </row>
    <row r="31" spans="1:17" s="124" customFormat="1" ht="18">
      <c r="B31" s="124" t="s">
        <v>340</v>
      </c>
      <c r="C31" s="17">
        <v>3121</v>
      </c>
      <c r="D31" s="118"/>
      <c r="E31" s="17">
        <v>3301</v>
      </c>
      <c r="F31" s="118"/>
      <c r="G31" s="17">
        <v>3458</v>
      </c>
      <c r="H31" s="118"/>
      <c r="I31" s="17">
        <v>3764</v>
      </c>
      <c r="J31" s="118"/>
      <c r="K31" s="17">
        <v>3478</v>
      </c>
      <c r="L31" s="118"/>
      <c r="M31" s="17">
        <v>3429</v>
      </c>
      <c r="N31" s="118"/>
      <c r="O31" s="359">
        <v>3410</v>
      </c>
      <c r="P31" s="118"/>
      <c r="Q31" s="359">
        <v>3511</v>
      </c>
    </row>
    <row r="32" spans="1:17" s="124" customFormat="1">
      <c r="B32" s="322" t="s">
        <v>114</v>
      </c>
      <c r="C32" s="116">
        <f>SUM(C23:C31)</f>
        <v>20605</v>
      </c>
      <c r="D32" s="116"/>
      <c r="E32" s="116">
        <f>SUM(E23:E31)</f>
        <v>21877</v>
      </c>
      <c r="F32" s="116"/>
      <c r="G32" s="116">
        <f>SUM(G23:G31)</f>
        <v>22315</v>
      </c>
      <c r="H32" s="116"/>
      <c r="I32" s="116">
        <f>SUM(I23:I31)</f>
        <v>22470</v>
      </c>
      <c r="J32" s="116"/>
      <c r="K32" s="116">
        <f>SUM(K23:K31)</f>
        <v>22051</v>
      </c>
      <c r="L32" s="116"/>
      <c r="M32" s="116">
        <f>SUM(M23:M31)</f>
        <v>21638</v>
      </c>
      <c r="N32" s="116"/>
      <c r="O32" s="116">
        <f>SUM(O23:O31)</f>
        <v>21127</v>
      </c>
      <c r="P32" s="116"/>
      <c r="Q32" s="116">
        <f>SUM(Q23:Q31)</f>
        <v>20427</v>
      </c>
    </row>
    <row r="33" spans="1:17" s="124" customFormat="1" ht="5.0999999999999996" customHeight="1">
      <c r="B33" s="318"/>
      <c r="D33" s="123"/>
      <c r="F33" s="123"/>
      <c r="H33" s="123"/>
      <c r="J33" s="123"/>
      <c r="L33" s="123"/>
      <c r="N33" s="123"/>
      <c r="P33" s="123"/>
    </row>
    <row r="34" spans="1:17" s="124" customFormat="1">
      <c r="A34" s="124" t="s">
        <v>142</v>
      </c>
      <c r="B34" s="318"/>
      <c r="D34" s="118"/>
      <c r="F34" s="118"/>
      <c r="H34" s="118"/>
      <c r="J34" s="118"/>
      <c r="L34" s="118"/>
      <c r="N34" s="118"/>
      <c r="P34" s="118"/>
    </row>
    <row r="35" spans="1:17" s="124" customFormat="1">
      <c r="B35" s="124" t="s">
        <v>97</v>
      </c>
      <c r="C35" s="116">
        <v>567</v>
      </c>
      <c r="D35" s="117"/>
      <c r="E35" s="116">
        <v>949</v>
      </c>
      <c r="F35" s="116"/>
      <c r="G35" s="116">
        <v>520</v>
      </c>
      <c r="H35" s="117"/>
      <c r="I35" s="116">
        <v>886</v>
      </c>
      <c r="J35" s="117"/>
      <c r="K35" s="116">
        <v>174</v>
      </c>
      <c r="L35" s="117"/>
      <c r="M35" s="116">
        <v>341</v>
      </c>
      <c r="N35" s="116"/>
      <c r="O35" s="363">
        <v>119</v>
      </c>
      <c r="P35" s="117"/>
      <c r="Q35" s="363">
        <v>430</v>
      </c>
    </row>
    <row r="36" spans="1:17" s="124" customFormat="1">
      <c r="B36" s="124" t="s">
        <v>99</v>
      </c>
      <c r="C36" s="116">
        <v>671</v>
      </c>
      <c r="D36" s="117"/>
      <c r="E36" s="116">
        <v>481</v>
      </c>
      <c r="F36" s="117"/>
      <c r="G36" s="116">
        <v>641</v>
      </c>
      <c r="H36" s="117"/>
      <c r="I36" s="116">
        <v>849</v>
      </c>
      <c r="J36" s="117"/>
      <c r="K36" s="116">
        <v>694</v>
      </c>
      <c r="L36" s="117"/>
      <c r="M36" s="116">
        <v>598</v>
      </c>
      <c r="N36" s="117"/>
      <c r="O36" s="363">
        <v>844</v>
      </c>
      <c r="P36" s="117"/>
      <c r="Q36" s="363">
        <v>1004</v>
      </c>
    </row>
    <row r="37" spans="1:17" s="124" customFormat="1" ht="18">
      <c r="B37" s="124" t="s">
        <v>141</v>
      </c>
      <c r="C37" s="116">
        <v>390</v>
      </c>
      <c r="D37" s="116"/>
      <c r="E37" s="116">
        <v>334</v>
      </c>
      <c r="F37" s="116"/>
      <c r="G37" s="116">
        <v>337</v>
      </c>
      <c r="H37" s="116"/>
      <c r="I37" s="116">
        <v>602</v>
      </c>
      <c r="J37" s="116"/>
      <c r="K37" s="116">
        <v>651</v>
      </c>
      <c r="L37" s="116"/>
      <c r="M37" s="116">
        <v>440</v>
      </c>
      <c r="N37" s="116"/>
      <c r="O37" s="363">
        <v>386</v>
      </c>
      <c r="P37" s="116"/>
      <c r="Q37" s="363">
        <v>448</v>
      </c>
    </row>
    <row r="38" spans="1:17" s="124" customFormat="1">
      <c r="B38" s="124" t="s">
        <v>115</v>
      </c>
      <c r="C38" s="116">
        <v>-230</v>
      </c>
      <c r="D38" s="116"/>
      <c r="E38" s="116">
        <v>-167</v>
      </c>
      <c r="F38" s="116"/>
      <c r="G38" s="116">
        <v>-172</v>
      </c>
      <c r="H38" s="116"/>
      <c r="I38" s="116">
        <v>-413</v>
      </c>
      <c r="J38" s="116"/>
      <c r="K38" s="116">
        <v>-328</v>
      </c>
      <c r="L38" s="116"/>
      <c r="M38" s="116">
        <v>-203</v>
      </c>
      <c r="N38" s="116"/>
      <c r="O38" s="363">
        <v>-307</v>
      </c>
      <c r="P38" s="116"/>
      <c r="Q38" s="369">
        <v>-379</v>
      </c>
    </row>
    <row r="39" spans="1:17" s="124" customFormat="1">
      <c r="B39" s="124" t="s">
        <v>116</v>
      </c>
      <c r="C39" s="125">
        <f>SUM(C35:C38)</f>
        <v>1398</v>
      </c>
      <c r="D39" s="116"/>
      <c r="E39" s="125">
        <f>SUM(E35:E38)</f>
        <v>1597</v>
      </c>
      <c r="F39" s="116"/>
      <c r="G39" s="125">
        <f>SUM(G35:G38)</f>
        <v>1326</v>
      </c>
      <c r="H39" s="116"/>
      <c r="I39" s="125">
        <f>SUM(I35:I38)</f>
        <v>1924</v>
      </c>
      <c r="J39" s="116"/>
      <c r="K39" s="125">
        <f>SUM(K35:K38)</f>
        <v>1191</v>
      </c>
      <c r="L39" s="116"/>
      <c r="M39" s="125">
        <f>SUM(M35:M38)</f>
        <v>1176</v>
      </c>
      <c r="N39" s="116"/>
      <c r="O39" s="125">
        <f>SUM(O35:O38)</f>
        <v>1042</v>
      </c>
      <c r="P39" s="125"/>
      <c r="Q39" s="125">
        <f t="shared" ref="Q39" si="0">SUM(Q35:Q38)</f>
        <v>1503</v>
      </c>
    </row>
    <row r="40" spans="1:17" s="124" customFormat="1" ht="5.0999999999999996" customHeight="1">
      <c r="H40" s="117"/>
      <c r="P40" s="117"/>
    </row>
    <row r="41" spans="1:17" s="124" customFormat="1">
      <c r="A41" s="124" t="s">
        <v>143</v>
      </c>
      <c r="H41" s="126"/>
      <c r="P41" s="126"/>
    </row>
    <row r="42" spans="1:17" s="124" customFormat="1">
      <c r="B42" s="124" t="s">
        <v>118</v>
      </c>
      <c r="C42" s="116">
        <v>-160</v>
      </c>
      <c r="D42" s="116"/>
      <c r="E42" s="116">
        <v>-155</v>
      </c>
      <c r="F42" s="116"/>
      <c r="G42" s="116">
        <v>-163</v>
      </c>
      <c r="H42" s="116"/>
      <c r="I42" s="116">
        <v>-158</v>
      </c>
      <c r="J42" s="116"/>
      <c r="K42" s="116">
        <v>-142</v>
      </c>
      <c r="L42" s="116"/>
      <c r="M42" s="116">
        <v>-127</v>
      </c>
      <c r="N42" s="116"/>
      <c r="O42" s="363">
        <v>-122</v>
      </c>
      <c r="P42" s="116"/>
      <c r="Q42" s="363">
        <v>-105</v>
      </c>
    </row>
    <row r="43" spans="1:17" s="124" customFormat="1" ht="18">
      <c r="B43" s="318" t="s">
        <v>341</v>
      </c>
      <c r="C43" s="116">
        <v>216</v>
      </c>
      <c r="D43" s="116"/>
      <c r="E43" s="116">
        <v>-47</v>
      </c>
      <c r="F43" s="116"/>
      <c r="G43" s="116">
        <v>211</v>
      </c>
      <c r="H43" s="116"/>
      <c r="I43" s="116">
        <v>-1106</v>
      </c>
      <c r="J43" s="116"/>
      <c r="K43" s="116">
        <v>101</v>
      </c>
      <c r="L43" s="116"/>
      <c r="M43" s="116">
        <v>101</v>
      </c>
      <c r="N43" s="116"/>
      <c r="O43" s="363">
        <v>102</v>
      </c>
      <c r="P43" s="116"/>
      <c r="Q43" s="363">
        <v>750</v>
      </c>
    </row>
    <row r="44" spans="1:17" s="124" customFormat="1" hidden="1">
      <c r="B44" s="165" t="s">
        <v>119</v>
      </c>
      <c r="C44" s="184">
        <v>0</v>
      </c>
      <c r="D44" s="116"/>
      <c r="E44" s="184">
        <v>0</v>
      </c>
      <c r="F44" s="116"/>
      <c r="G44" s="184">
        <v>0</v>
      </c>
      <c r="H44" s="116"/>
      <c r="I44" s="184">
        <v>0</v>
      </c>
      <c r="J44" s="116"/>
      <c r="K44" s="184">
        <v>0</v>
      </c>
      <c r="L44" s="116"/>
      <c r="M44" s="184"/>
      <c r="N44" s="116"/>
      <c r="O44" s="184"/>
      <c r="P44" s="116"/>
      <c r="Q44" s="398"/>
    </row>
    <row r="45" spans="1:17" s="124" customFormat="1">
      <c r="B45" s="124" t="s">
        <v>86</v>
      </c>
      <c r="C45" s="116">
        <v>3</v>
      </c>
      <c r="D45" s="123"/>
      <c r="E45" s="116">
        <v>-15</v>
      </c>
      <c r="F45" s="123"/>
      <c r="G45" s="116">
        <v>1</v>
      </c>
      <c r="H45" s="123"/>
      <c r="I45" s="116">
        <v>24</v>
      </c>
      <c r="J45" s="123"/>
      <c r="K45" s="116">
        <v>4</v>
      </c>
      <c r="L45" s="123"/>
      <c r="M45" s="116">
        <v>-91</v>
      </c>
      <c r="N45" s="123"/>
      <c r="O45" s="363">
        <v>0</v>
      </c>
      <c r="P45" s="123"/>
      <c r="Q45" s="369">
        <v>-20</v>
      </c>
    </row>
    <row r="46" spans="1:17" s="124" customFormat="1">
      <c r="B46" s="124" t="s">
        <v>145</v>
      </c>
      <c r="C46" s="127">
        <f>SUM(C42:C45)</f>
        <v>59</v>
      </c>
      <c r="D46" s="118"/>
      <c r="E46" s="127">
        <f>SUM(E42:E45)</f>
        <v>-217</v>
      </c>
      <c r="F46" s="116"/>
      <c r="G46" s="127">
        <f>SUM(G42:G45)</f>
        <v>49</v>
      </c>
      <c r="H46" s="116"/>
      <c r="I46" s="127">
        <f>SUM(I42:I45)</f>
        <v>-1240</v>
      </c>
      <c r="J46" s="118"/>
      <c r="K46" s="127">
        <f>SUM(K42:K45)</f>
        <v>-37</v>
      </c>
      <c r="L46" s="118"/>
      <c r="M46" s="127">
        <f>SUM(M42:M45)</f>
        <v>-117</v>
      </c>
      <c r="N46" s="116"/>
      <c r="O46" s="367">
        <f>SUM(O42:O45)</f>
        <v>-20</v>
      </c>
      <c r="P46" s="116"/>
      <c r="Q46" s="367">
        <f>SUM(Q42:Q45)</f>
        <v>625</v>
      </c>
    </row>
    <row r="47" spans="1:17" s="124" customFormat="1" ht="5.0999999999999996" customHeight="1">
      <c r="C47" s="117"/>
      <c r="E47" s="117"/>
      <c r="G47" s="117"/>
      <c r="H47" s="117"/>
      <c r="I47" s="117"/>
      <c r="K47" s="117"/>
      <c r="M47" s="117"/>
      <c r="O47" s="368"/>
      <c r="P47" s="117"/>
      <c r="Q47" s="117"/>
    </row>
    <row r="48" spans="1:17" s="124" customFormat="1">
      <c r="A48" s="124" t="s">
        <v>120</v>
      </c>
      <c r="C48" s="116">
        <f>C39+C46</f>
        <v>1457</v>
      </c>
      <c r="D48" s="116"/>
      <c r="E48" s="116">
        <f>E39+E46</f>
        <v>1380</v>
      </c>
      <c r="F48" s="116"/>
      <c r="G48" s="116">
        <f>G39+G46</f>
        <v>1375</v>
      </c>
      <c r="H48" s="116"/>
      <c r="I48" s="116">
        <f>I39+I46</f>
        <v>684</v>
      </c>
      <c r="J48" s="116"/>
      <c r="K48" s="116">
        <f>K39+K46</f>
        <v>1154</v>
      </c>
      <c r="L48" s="116"/>
      <c r="M48" s="116">
        <f>M39+M46</f>
        <v>1059</v>
      </c>
      <c r="N48" s="116"/>
      <c r="O48" s="363">
        <f>O39+O46</f>
        <v>1022</v>
      </c>
      <c r="P48" s="116"/>
      <c r="Q48" s="363">
        <f>Q39+Q46</f>
        <v>2128</v>
      </c>
    </row>
    <row r="49" spans="1:17" s="124" customFormat="1" ht="5.0999999999999996" customHeight="1"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368"/>
      <c r="P49" s="117"/>
      <c r="Q49" s="117"/>
    </row>
    <row r="50" spans="1:17" s="124" customFormat="1">
      <c r="A50" s="124" t="s">
        <v>151</v>
      </c>
      <c r="C50" s="121">
        <v>345</v>
      </c>
      <c r="D50" s="128"/>
      <c r="E50" s="121">
        <v>336</v>
      </c>
      <c r="F50" s="128"/>
      <c r="G50" s="121">
        <v>263</v>
      </c>
      <c r="H50" s="128"/>
      <c r="I50" s="121">
        <v>126</v>
      </c>
      <c r="J50" s="128"/>
      <c r="K50" s="121">
        <v>279</v>
      </c>
      <c r="L50" s="128"/>
      <c r="M50" s="121">
        <v>271</v>
      </c>
      <c r="N50" s="128"/>
      <c r="O50" s="369">
        <v>251</v>
      </c>
      <c r="P50" s="128"/>
      <c r="Q50" s="369">
        <v>590</v>
      </c>
    </row>
    <row r="51" spans="1:17" s="124" customFormat="1" ht="5.0999999999999996" customHeight="1">
      <c r="C51" s="117"/>
      <c r="E51" s="117"/>
      <c r="G51" s="117"/>
      <c r="H51" s="117"/>
      <c r="I51" s="117"/>
      <c r="K51" s="117"/>
      <c r="M51" s="117"/>
      <c r="O51" s="368"/>
      <c r="P51" s="117"/>
      <c r="Q51" s="117"/>
    </row>
    <row r="52" spans="1:17" s="124" customFormat="1" ht="15.75" thickBot="1">
      <c r="A52" s="124" t="s">
        <v>98</v>
      </c>
      <c r="C52" s="25">
        <f>C48-C50</f>
        <v>1112</v>
      </c>
      <c r="D52" s="129"/>
      <c r="E52" s="25">
        <f>E48-E50</f>
        <v>1044</v>
      </c>
      <c r="F52" s="129"/>
      <c r="G52" s="25">
        <f>G48-G50</f>
        <v>1112</v>
      </c>
      <c r="H52" s="129"/>
      <c r="I52" s="25">
        <f>I48-I50</f>
        <v>558</v>
      </c>
      <c r="J52" s="129"/>
      <c r="K52" s="25">
        <f>K48-K50</f>
        <v>875</v>
      </c>
      <c r="L52" s="129"/>
      <c r="M52" s="25">
        <f>M48-M50</f>
        <v>788</v>
      </c>
      <c r="N52" s="129"/>
      <c r="O52" s="370">
        <f>O48-O50</f>
        <v>771</v>
      </c>
      <c r="P52" s="129"/>
      <c r="Q52" s="370">
        <f>Q48-Q50</f>
        <v>1538</v>
      </c>
    </row>
    <row r="53" spans="1:17" s="124" customFormat="1" ht="5.0999999999999996" customHeight="1" thickTop="1"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</row>
    <row r="54" spans="1:17" s="124" customFormat="1" ht="15.75" thickBot="1">
      <c r="A54" s="124" t="s">
        <v>122</v>
      </c>
      <c r="B54" s="132"/>
      <c r="C54" s="130">
        <v>4.17</v>
      </c>
      <c r="D54" s="131"/>
      <c r="E54" s="130">
        <v>3.94</v>
      </c>
      <c r="F54" s="131"/>
      <c r="G54" s="130">
        <v>4.26</v>
      </c>
      <c r="H54" s="131"/>
      <c r="I54" s="130">
        <v>2.15</v>
      </c>
      <c r="J54" s="131"/>
      <c r="K54" s="130">
        <v>3.37</v>
      </c>
      <c r="L54" s="131"/>
      <c r="M54" s="130">
        <v>3.08</v>
      </c>
      <c r="N54" s="131"/>
      <c r="O54" s="364">
        <v>3.07</v>
      </c>
      <c r="P54" s="131"/>
      <c r="Q54" s="364">
        <v>6.1</v>
      </c>
    </row>
    <row r="55" spans="1:17" s="124" customFormat="1" ht="5.0999999999999996" customHeight="1" thickTop="1">
      <c r="C55" s="132"/>
      <c r="E55" s="132"/>
      <c r="G55" s="132"/>
      <c r="H55" s="132"/>
      <c r="I55" s="132"/>
      <c r="K55" s="132"/>
      <c r="M55" s="132"/>
      <c r="O55" s="365"/>
      <c r="P55" s="132"/>
      <c r="Q55" s="132"/>
    </row>
    <row r="56" spans="1:17" s="124" customFormat="1">
      <c r="A56" s="124" t="s">
        <v>123</v>
      </c>
      <c r="C56" s="135">
        <v>266</v>
      </c>
      <c r="D56" s="134"/>
      <c r="E56" s="135">
        <v>265</v>
      </c>
      <c r="F56" s="134"/>
      <c r="G56" s="135">
        <v>261</v>
      </c>
      <c r="H56" s="134"/>
      <c r="I56" s="135">
        <v>259</v>
      </c>
      <c r="J56" s="134"/>
      <c r="K56" s="135">
        <v>259</v>
      </c>
      <c r="L56" s="134"/>
      <c r="M56" s="135">
        <v>255</v>
      </c>
      <c r="N56" s="134"/>
      <c r="O56" s="135">
        <v>251</v>
      </c>
      <c r="P56" s="134"/>
      <c r="Q56" s="135">
        <v>252</v>
      </c>
    </row>
    <row r="57" spans="1:17" s="124" customFormat="1" ht="5.0999999999999996" customHeight="1">
      <c r="C57" s="131"/>
      <c r="E57" s="131"/>
      <c r="G57" s="131"/>
      <c r="H57" s="131"/>
      <c r="I57" s="131"/>
      <c r="K57" s="131"/>
      <c r="M57" s="131"/>
      <c r="O57" s="366"/>
      <c r="P57" s="131"/>
      <c r="Q57" s="366"/>
    </row>
    <row r="58" spans="1:17" s="124" customFormat="1" ht="15.75" thickBot="1">
      <c r="A58" s="124" t="s">
        <v>124</v>
      </c>
      <c r="B58" s="132"/>
      <c r="C58" s="130">
        <v>4.09</v>
      </c>
      <c r="D58" s="131"/>
      <c r="E58" s="130">
        <v>3.88</v>
      </c>
      <c r="F58" s="131"/>
      <c r="G58" s="130">
        <v>4.2</v>
      </c>
      <c r="H58" s="131"/>
      <c r="I58" s="130">
        <v>2.13</v>
      </c>
      <c r="J58" s="131"/>
      <c r="K58" s="130">
        <v>3.33</v>
      </c>
      <c r="L58" s="131"/>
      <c r="M58" s="130">
        <v>3.07</v>
      </c>
      <c r="N58" s="131"/>
      <c r="O58" s="364">
        <v>3.05</v>
      </c>
      <c r="P58" s="131"/>
      <c r="Q58" s="364">
        <v>6.05</v>
      </c>
    </row>
    <row r="59" spans="1:17" s="124" customFormat="1" ht="5.0999999999999996" customHeight="1" thickTop="1">
      <c r="C59" s="131"/>
      <c r="E59" s="131"/>
      <c r="G59" s="131"/>
      <c r="H59" s="131"/>
      <c r="I59" s="131"/>
      <c r="K59" s="131"/>
      <c r="M59" s="131"/>
      <c r="O59" s="366"/>
      <c r="P59" s="131"/>
      <c r="Q59" s="366"/>
    </row>
    <row r="60" spans="1:17" s="124" customFormat="1">
      <c r="A60" s="165" t="s">
        <v>125</v>
      </c>
      <c r="C60" s="135">
        <v>271</v>
      </c>
      <c r="D60" s="134"/>
      <c r="E60" s="135">
        <v>268</v>
      </c>
      <c r="F60" s="134"/>
      <c r="G60" s="135">
        <v>265</v>
      </c>
      <c r="H60" s="134"/>
      <c r="I60" s="135">
        <v>261</v>
      </c>
      <c r="J60" s="134"/>
      <c r="K60" s="135">
        <v>262</v>
      </c>
      <c r="L60" s="134"/>
      <c r="M60" s="135">
        <v>256</v>
      </c>
      <c r="N60" s="134"/>
      <c r="O60" s="135">
        <v>253</v>
      </c>
      <c r="P60" s="134"/>
      <c r="Q60" s="135">
        <v>254</v>
      </c>
    </row>
    <row r="61" spans="1:17" s="124" customFormat="1">
      <c r="D61" s="132"/>
      <c r="F61" s="132"/>
      <c r="J61" s="132"/>
      <c r="L61" s="132"/>
      <c r="N61" s="132"/>
    </row>
    <row r="62" spans="1:17" s="124" customFormat="1">
      <c r="D62" s="116"/>
      <c r="F62" s="116"/>
      <c r="H62" s="116"/>
      <c r="J62" s="116"/>
      <c r="L62" s="116"/>
      <c r="N62" s="116"/>
      <c r="P62" s="116"/>
    </row>
    <row r="63" spans="1:17" s="124" customFormat="1">
      <c r="A63" s="216" t="s">
        <v>126</v>
      </c>
      <c r="B63" s="217"/>
      <c r="D63" s="116"/>
      <c r="F63" s="116"/>
      <c r="H63" s="116"/>
      <c r="J63" s="116"/>
      <c r="L63" s="116"/>
      <c r="N63" s="116"/>
      <c r="P63" s="116"/>
    </row>
    <row r="64" spans="1:17" s="124" customFormat="1">
      <c r="A64" s="97"/>
      <c r="B64" s="218"/>
      <c r="D64" s="116"/>
      <c r="F64" s="116"/>
      <c r="H64" s="116"/>
      <c r="J64" s="116"/>
      <c r="L64" s="116"/>
      <c r="N64" s="116"/>
      <c r="P64" s="116"/>
    </row>
    <row r="65" spans="1:25" s="124" customFormat="1">
      <c r="A65" s="66" t="s">
        <v>127</v>
      </c>
      <c r="B65" s="97"/>
      <c r="C65" s="136">
        <f>C39/C20</f>
        <v>6.3536790437667592E-2</v>
      </c>
      <c r="D65" s="136"/>
      <c r="E65" s="136">
        <f>E39/E20</f>
        <v>6.8032717048649563E-2</v>
      </c>
      <c r="F65" s="136"/>
      <c r="G65" s="136">
        <f>G39/G20</f>
        <v>5.6088997927329638E-2</v>
      </c>
      <c r="H65" s="136"/>
      <c r="I65" s="136">
        <f>I39/I20</f>
        <v>7.8871853734524877E-2</v>
      </c>
      <c r="J65" s="136"/>
      <c r="K65" s="136">
        <f>K39/K20</f>
        <v>5.1243438602529903E-2</v>
      </c>
      <c r="L65" s="136"/>
      <c r="M65" s="136">
        <f>M39/M20</f>
        <v>5.1547295520294557E-2</v>
      </c>
      <c r="N65" s="136"/>
      <c r="O65" s="136">
        <f>O39/O20</f>
        <v>4.7002571157923223E-2</v>
      </c>
      <c r="P65" s="136"/>
      <c r="Q65" s="136">
        <f>Q39/Q20</f>
        <v>6.8536251709986326E-2</v>
      </c>
    </row>
    <row r="66" spans="1:25" s="124" customFormat="1">
      <c r="A66" s="66" t="s">
        <v>128</v>
      </c>
      <c r="B66" s="97"/>
      <c r="C66" s="136">
        <f>C48/C20</f>
        <v>6.6218242966868152E-2</v>
      </c>
      <c r="D66" s="136"/>
      <c r="E66" s="136">
        <f>E48/E20</f>
        <v>5.8788446792195623E-2</v>
      </c>
      <c r="F66" s="136"/>
      <c r="G66" s="136">
        <f>G48/G20</f>
        <v>5.8161668288143481E-2</v>
      </c>
      <c r="H66" s="136"/>
      <c r="I66" s="136">
        <f>I48/I20</f>
        <v>2.8039681888989094E-2</v>
      </c>
      <c r="J66" s="136"/>
      <c r="K66" s="136">
        <f>K48/K20</f>
        <v>4.9651492986834182E-2</v>
      </c>
      <c r="L66" s="136"/>
      <c r="M66" s="136">
        <f>M48/M20</f>
        <v>4.6418865608836679E-2</v>
      </c>
      <c r="N66" s="136"/>
      <c r="O66" s="136">
        <f>O48/O20</f>
        <v>4.6100410483107042E-2</v>
      </c>
      <c r="P66" s="136"/>
      <c r="Q66" s="136">
        <f>Q48/Q20</f>
        <v>9.7036023711810304E-2</v>
      </c>
    </row>
    <row r="67" spans="1:25" s="124" customFormat="1" ht="5.0999999999999996" customHeight="1">
      <c r="A67" s="219"/>
      <c r="B67" s="97"/>
      <c r="H67" s="136"/>
      <c r="P67" s="136"/>
    </row>
    <row r="68" spans="1:25" s="124" customFormat="1" ht="15.75" customHeight="1">
      <c r="A68" s="219" t="s">
        <v>131</v>
      </c>
      <c r="B68" s="97"/>
      <c r="C68" s="137">
        <v>0.75</v>
      </c>
      <c r="D68" s="132"/>
      <c r="E68" s="137">
        <v>0.75</v>
      </c>
      <c r="F68" s="132"/>
      <c r="G68" s="137">
        <v>0.75</v>
      </c>
      <c r="H68" s="132"/>
      <c r="I68" s="137">
        <v>0.75</v>
      </c>
      <c r="J68" s="132"/>
      <c r="K68" s="137">
        <v>1.1499999999999999</v>
      </c>
      <c r="L68" s="132"/>
      <c r="M68" s="137">
        <v>1.1499999999999999</v>
      </c>
      <c r="N68" s="132"/>
      <c r="O68" s="390">
        <v>1.1499999999999999</v>
      </c>
      <c r="P68" s="132"/>
      <c r="Q68" s="390">
        <v>1.1499999999999999</v>
      </c>
    </row>
    <row r="69" spans="1:25" ht="15.75" customHeight="1">
      <c r="A69" s="222"/>
      <c r="B69" s="9"/>
      <c r="C69" s="26"/>
      <c r="D69" s="39"/>
      <c r="E69" s="26"/>
      <c r="F69" s="39"/>
      <c r="G69" s="26"/>
      <c r="H69" s="39"/>
      <c r="I69" s="26"/>
      <c r="J69" s="39"/>
      <c r="K69" s="26"/>
      <c r="L69" s="39"/>
      <c r="M69" s="26"/>
      <c r="N69" s="39"/>
      <c r="O69" s="26"/>
      <c r="P69" s="39"/>
      <c r="Q69" s="26"/>
    </row>
    <row r="70" spans="1:25" ht="3.75" customHeight="1">
      <c r="A70" s="222"/>
      <c r="B70" s="9"/>
      <c r="C70" s="26"/>
      <c r="D70" s="39"/>
      <c r="E70" s="26"/>
      <c r="F70" s="39"/>
      <c r="G70" s="26"/>
      <c r="H70" s="39"/>
      <c r="I70" s="26"/>
      <c r="J70" s="39"/>
      <c r="K70" s="26"/>
      <c r="L70" s="39"/>
      <c r="M70" s="26"/>
      <c r="N70" s="39"/>
      <c r="O70" s="26"/>
      <c r="P70" s="39"/>
      <c r="Q70" s="26"/>
    </row>
    <row r="71" spans="1:25" ht="69.75" customHeight="1">
      <c r="A71" s="88" t="s">
        <v>132</v>
      </c>
      <c r="B71" s="520" t="s">
        <v>326</v>
      </c>
      <c r="C71" s="520"/>
      <c r="D71" s="520"/>
      <c r="E71" s="520"/>
      <c r="F71" s="520"/>
      <c r="G71" s="520"/>
      <c r="H71" s="520"/>
      <c r="I71" s="520"/>
      <c r="J71" s="520"/>
      <c r="K71" s="520"/>
      <c r="L71" s="520"/>
      <c r="M71" s="520"/>
      <c r="N71" s="520"/>
      <c r="O71" s="520"/>
      <c r="P71" s="520"/>
      <c r="Q71" s="520"/>
    </row>
    <row r="72" spans="1:25" s="10" customFormat="1" ht="5.0999999999999996" customHeight="1">
      <c r="A72" s="87"/>
      <c r="B72" s="234"/>
      <c r="C72" s="313"/>
      <c r="D72" s="313"/>
      <c r="E72" s="313"/>
      <c r="F72" s="313"/>
      <c r="G72" s="313"/>
      <c r="H72" s="313"/>
      <c r="I72" s="313"/>
      <c r="J72" s="313"/>
      <c r="K72" s="234"/>
      <c r="L72" s="234"/>
      <c r="M72" s="234"/>
      <c r="N72" s="234"/>
      <c r="O72" s="234"/>
      <c r="P72" s="234"/>
      <c r="Q72" s="234"/>
      <c r="R72" s="234"/>
      <c r="S72" s="234"/>
      <c r="T72" s="185"/>
      <c r="U72" s="185"/>
      <c r="W72" s="166"/>
      <c r="X72" s="166"/>
      <c r="Y72" s="166"/>
    </row>
    <row r="73" spans="1:25">
      <c r="A73" s="88" t="s">
        <v>133</v>
      </c>
      <c r="B73" s="519" t="s">
        <v>344</v>
      </c>
      <c r="C73" s="519"/>
      <c r="D73" s="519"/>
      <c r="E73" s="519"/>
      <c r="F73" s="519"/>
      <c r="G73" s="519"/>
      <c r="H73" s="519"/>
      <c r="I73" s="519"/>
      <c r="J73" s="519"/>
      <c r="K73" s="519"/>
      <c r="L73" s="519"/>
      <c r="M73" s="519"/>
      <c r="N73" s="519"/>
      <c r="O73" s="519"/>
      <c r="P73" s="519"/>
      <c r="Q73" s="519"/>
    </row>
    <row r="74" spans="1:25">
      <c r="A74" s="88"/>
      <c r="B74" s="519"/>
      <c r="C74" s="519"/>
      <c r="D74" s="519"/>
      <c r="E74" s="519"/>
      <c r="F74" s="519"/>
      <c r="G74" s="519"/>
      <c r="H74" s="519"/>
      <c r="I74" s="519"/>
      <c r="J74" s="519"/>
      <c r="K74" s="519"/>
      <c r="L74" s="519"/>
      <c r="M74" s="519"/>
      <c r="N74" s="519"/>
      <c r="O74" s="519"/>
      <c r="P74" s="519"/>
      <c r="Q74" s="519"/>
    </row>
    <row r="75" spans="1:25" ht="4.5" customHeight="1"/>
    <row r="76" spans="1:25" ht="30" customHeight="1">
      <c r="A76" s="88" t="s">
        <v>327</v>
      </c>
      <c r="B76" s="519" t="s">
        <v>346</v>
      </c>
      <c r="C76" s="519"/>
      <c r="D76" s="519"/>
      <c r="E76" s="519"/>
      <c r="F76" s="519"/>
      <c r="G76" s="519"/>
      <c r="H76" s="519"/>
      <c r="I76" s="519"/>
      <c r="J76" s="519"/>
      <c r="K76" s="519"/>
      <c r="L76" s="519"/>
      <c r="M76" s="519"/>
      <c r="N76" s="519"/>
      <c r="O76" s="519"/>
      <c r="P76" s="519"/>
      <c r="Q76" s="519"/>
    </row>
    <row r="77" spans="1:25" s="10" customFormat="1" ht="5.0999999999999996" customHeight="1">
      <c r="A77" s="478"/>
      <c r="B77" s="479"/>
      <c r="C77" s="479"/>
      <c r="D77" s="479"/>
      <c r="E77" s="479"/>
      <c r="F77" s="479"/>
      <c r="G77" s="479"/>
      <c r="H77" s="479"/>
      <c r="I77" s="479"/>
      <c r="J77" s="479"/>
      <c r="K77" s="479"/>
      <c r="L77" s="479"/>
      <c r="M77" s="479"/>
      <c r="N77" s="479"/>
      <c r="O77" s="479"/>
      <c r="P77" s="479"/>
      <c r="Q77" s="479"/>
      <c r="R77" s="479"/>
      <c r="S77" s="479"/>
      <c r="T77" s="476"/>
      <c r="U77" s="476"/>
      <c r="W77" s="166"/>
      <c r="X77" s="166"/>
      <c r="Y77" s="166"/>
    </row>
    <row r="78" spans="1:25">
      <c r="A78" s="88" t="s">
        <v>242</v>
      </c>
      <c r="B78" s="519" t="s">
        <v>338</v>
      </c>
      <c r="C78" s="519"/>
      <c r="D78" s="519"/>
      <c r="E78" s="519"/>
      <c r="F78" s="519"/>
      <c r="G78" s="519"/>
      <c r="H78" s="519"/>
      <c r="I78" s="519"/>
      <c r="J78" s="519"/>
      <c r="K78" s="519"/>
      <c r="L78" s="519"/>
      <c r="M78" s="519"/>
      <c r="N78" s="519"/>
      <c r="O78" s="519"/>
      <c r="P78" s="519"/>
      <c r="Q78" s="519"/>
    </row>
    <row r="79" spans="1:25">
      <c r="A79" s="88"/>
      <c r="B79" s="519"/>
      <c r="C79" s="519"/>
      <c r="D79" s="519"/>
      <c r="E79" s="519"/>
      <c r="F79" s="519"/>
      <c r="G79" s="519"/>
      <c r="H79" s="519"/>
      <c r="I79" s="519"/>
      <c r="J79" s="519"/>
      <c r="K79" s="519"/>
      <c r="L79" s="519"/>
      <c r="M79" s="519"/>
      <c r="N79" s="519"/>
      <c r="O79" s="519"/>
      <c r="P79" s="519"/>
      <c r="Q79" s="519"/>
    </row>
    <row r="80" spans="1:25" ht="4.5" customHeight="1"/>
    <row r="81" spans="1:25" s="10" customFormat="1" ht="12.75">
      <c r="A81" s="87"/>
      <c r="B81" s="234"/>
      <c r="C81" s="313"/>
      <c r="D81" s="313"/>
      <c r="E81" s="313"/>
      <c r="F81" s="313"/>
      <c r="G81" s="313"/>
      <c r="H81" s="313"/>
      <c r="I81" s="313"/>
      <c r="J81" s="313"/>
      <c r="K81" s="234"/>
      <c r="L81" s="234"/>
      <c r="M81" s="234"/>
      <c r="N81" s="234"/>
      <c r="O81" s="234"/>
      <c r="P81" s="234"/>
      <c r="Q81" s="234"/>
      <c r="R81" s="234"/>
      <c r="S81" s="234"/>
      <c r="T81" s="185"/>
      <c r="U81" s="185"/>
      <c r="W81" s="166"/>
      <c r="X81" s="166"/>
      <c r="Y81" s="166"/>
    </row>
    <row r="82" spans="1:25" s="39" customFormat="1" ht="15" customHeight="1">
      <c r="A82" s="220" t="s">
        <v>148</v>
      </c>
      <c r="B82" s="87"/>
      <c r="C82" s="312"/>
      <c r="D82" s="312"/>
      <c r="E82" s="312"/>
      <c r="F82" s="312"/>
      <c r="G82" s="312"/>
      <c r="H82" s="312"/>
      <c r="I82" s="312"/>
      <c r="J82" s="312"/>
      <c r="K82" s="87"/>
      <c r="L82" s="87"/>
      <c r="M82" s="87"/>
      <c r="N82" s="87"/>
      <c r="O82" s="87"/>
      <c r="P82" s="87"/>
      <c r="Q82" s="87"/>
    </row>
    <row r="83" spans="1:25" s="10" customFormat="1" ht="12.75">
      <c r="A83" s="280"/>
      <c r="B83" s="279"/>
      <c r="C83" s="313"/>
      <c r="D83" s="313"/>
      <c r="E83" s="313"/>
      <c r="F83" s="313"/>
      <c r="G83" s="313"/>
      <c r="H83" s="313"/>
      <c r="I83" s="313"/>
      <c r="J83" s="313"/>
      <c r="K83" s="279"/>
      <c r="L83" s="279"/>
      <c r="M83" s="279"/>
      <c r="N83" s="279"/>
      <c r="O83" s="279"/>
      <c r="P83" s="279"/>
      <c r="Q83" s="279"/>
      <c r="R83" s="279"/>
      <c r="S83" s="279"/>
      <c r="T83" s="278"/>
      <c r="U83" s="278"/>
      <c r="W83" s="166"/>
      <c r="X83" s="166"/>
      <c r="Y83" s="166"/>
    </row>
    <row r="85" spans="1:25">
      <c r="B85" s="10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</row>
  </sheetData>
  <mergeCells count="7">
    <mergeCell ref="B78:Q79"/>
    <mergeCell ref="B76:Q76"/>
    <mergeCell ref="B71:Q71"/>
    <mergeCell ref="A1:Q1"/>
    <mergeCell ref="A2:Q2"/>
    <mergeCell ref="A3:Q3"/>
    <mergeCell ref="B73:Q74"/>
  </mergeCells>
  <printOptions horizontalCentered="1"/>
  <pageMargins left="0.75" right="0.75" top="0.5" bottom="0.5" header="0.5" footer="0.25"/>
  <pageSetup scale="55" firstPageNumber="2" orientation="portrait" r:id="rId1"/>
  <headerFooter scaleWithDoc="0" alignWithMargins="0">
    <oddFooter>&amp;R&amp;"Arial,Regular"&amp;10Q4 FY23 Stat Book / 6</oddFooter>
    <evenFooter>&amp;RQ4 FY18 Stat Book / 7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K27"/>
  <sheetViews>
    <sheetView view="pageBreakPreview" zoomScaleNormal="100" zoomScaleSheetLayoutView="100" workbookViewId="0">
      <selection sqref="A1:K1"/>
    </sheetView>
  </sheetViews>
  <sheetFormatPr defaultColWidth="9" defaultRowHeight="15"/>
  <cols>
    <col min="1" max="1" width="2.625" style="165" customWidth="1"/>
    <col min="2" max="2" width="24.625" style="165" customWidth="1"/>
    <col min="3" max="4" width="12.125" style="16" customWidth="1"/>
    <col min="5" max="5" width="9.625" style="16" customWidth="1"/>
    <col min="6" max="6" width="0.625" style="165" customWidth="1"/>
    <col min="7" max="7" width="9" style="165"/>
    <col min="8" max="8" width="0.625" style="165" customWidth="1"/>
    <col min="9" max="9" width="8.5" style="165" bestFit="1" customWidth="1"/>
    <col min="10" max="10" width="0.625" style="165" customWidth="1"/>
    <col min="11" max="11" width="8.5" style="165" bestFit="1" customWidth="1"/>
    <col min="12" max="16384" width="9" style="165"/>
  </cols>
  <sheetData>
    <row r="1" spans="1:11" s="263" customFormat="1" ht="22.5" customHeight="1">
      <c r="A1" s="516" t="s">
        <v>0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</row>
    <row r="2" spans="1:11" s="263" customFormat="1" ht="22.5" customHeight="1">
      <c r="A2" s="516" t="s">
        <v>152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</row>
    <row r="3" spans="1:11" s="263" customFormat="1" ht="22.5" customHeight="1">
      <c r="A3" s="516" t="s">
        <v>284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</row>
    <row r="6" spans="1:11" s="10" customFormat="1" ht="15.75">
      <c r="A6" s="20" t="s">
        <v>94</v>
      </c>
      <c r="B6" s="20"/>
      <c r="C6" s="223"/>
      <c r="D6" s="223"/>
      <c r="E6" s="223"/>
    </row>
    <row r="7" spans="1:11" s="10" customFormat="1" ht="15.75">
      <c r="A7" s="20" t="s">
        <v>51</v>
      </c>
      <c r="B7" s="20"/>
      <c r="C7" s="223"/>
      <c r="D7" s="223"/>
      <c r="E7" s="223"/>
    </row>
    <row r="8" spans="1:11" s="10" customFormat="1" ht="15.75">
      <c r="A8" s="9"/>
      <c r="B8" s="31"/>
      <c r="C8" s="224"/>
      <c r="D8" s="225"/>
      <c r="E8" s="30"/>
    </row>
    <row r="9" spans="1:11" s="24" customFormat="1" ht="31.5" customHeight="1">
      <c r="A9" s="99"/>
      <c r="B9" s="99"/>
      <c r="C9" s="226"/>
      <c r="D9" s="226"/>
      <c r="E9" s="34" t="s">
        <v>4</v>
      </c>
      <c r="G9" s="34" t="s">
        <v>5</v>
      </c>
      <c r="I9" s="34" t="s">
        <v>52</v>
      </c>
      <c r="K9" s="34" t="s">
        <v>215</v>
      </c>
    </row>
    <row r="10" spans="1:11" s="44" customFormat="1" ht="15.75">
      <c r="A10" s="65" t="s">
        <v>153</v>
      </c>
      <c r="B10" s="31"/>
      <c r="C10" s="54"/>
      <c r="D10" s="54"/>
      <c r="E10" s="54"/>
      <c r="G10" s="54"/>
      <c r="I10" s="54"/>
      <c r="K10" s="54"/>
    </row>
    <row r="11" spans="1:11">
      <c r="A11" s="165" t="s">
        <v>14</v>
      </c>
      <c r="C11" s="227"/>
      <c r="D11" s="228"/>
      <c r="E11" s="23">
        <v>1628</v>
      </c>
      <c r="G11" s="23">
        <v>2451</v>
      </c>
      <c r="I11" s="23">
        <v>2273</v>
      </c>
      <c r="K11" s="356">
        <v>1684</v>
      </c>
    </row>
    <row r="12" spans="1:11">
      <c r="A12" s="165" t="s">
        <v>15</v>
      </c>
      <c r="E12" s="16">
        <v>910</v>
      </c>
      <c r="G12" s="16">
        <v>1352</v>
      </c>
      <c r="I12" s="16">
        <v>1737</v>
      </c>
      <c r="K12" s="358">
        <v>1851</v>
      </c>
    </row>
    <row r="13" spans="1:11">
      <c r="A13" s="165" t="s">
        <v>17</v>
      </c>
      <c r="C13" s="229"/>
      <c r="D13" s="230"/>
      <c r="E13" s="16">
        <v>1056</v>
      </c>
      <c r="G13" s="16">
        <v>351</v>
      </c>
      <c r="I13" s="16">
        <v>717</v>
      </c>
      <c r="K13" s="358">
        <v>719</v>
      </c>
    </row>
    <row r="14" spans="1:11">
      <c r="A14" s="165" t="s">
        <v>16</v>
      </c>
      <c r="C14" s="229"/>
      <c r="E14" s="16">
        <v>915</v>
      </c>
      <c r="G14" s="16">
        <v>816</v>
      </c>
      <c r="I14" s="16">
        <v>851</v>
      </c>
      <c r="K14" s="358">
        <v>802</v>
      </c>
    </row>
    <row r="15" spans="1:11">
      <c r="A15" s="165" t="s">
        <v>18</v>
      </c>
      <c r="D15" s="231"/>
      <c r="E15" s="173">
        <v>1359</v>
      </c>
      <c r="G15" s="55">
        <v>914</v>
      </c>
      <c r="I15" s="16">
        <v>1185</v>
      </c>
      <c r="K15" s="358">
        <v>1118</v>
      </c>
    </row>
    <row r="16" spans="1:11" ht="15.75" thickBot="1">
      <c r="B16" s="165" t="s">
        <v>104</v>
      </c>
      <c r="D16" s="227"/>
      <c r="E16" s="56">
        <f>SUM(E11:E15)</f>
        <v>5868</v>
      </c>
      <c r="G16" s="56">
        <f>SUM(G11:G15)</f>
        <v>5884</v>
      </c>
      <c r="I16" s="56">
        <f>SUM(I11:I15)</f>
        <v>6763</v>
      </c>
      <c r="K16" s="371">
        <f>SUM(K11:K15)</f>
        <v>6174</v>
      </c>
    </row>
    <row r="17" spans="1:11" ht="15.75" thickTop="1">
      <c r="C17" s="232"/>
      <c r="D17" s="232"/>
      <c r="G17" s="16"/>
      <c r="I17" s="16"/>
      <c r="K17" s="16"/>
    </row>
    <row r="18" spans="1:11">
      <c r="D18" s="233"/>
      <c r="E18" s="57"/>
      <c r="G18" s="57"/>
      <c r="I18" s="57"/>
      <c r="K18" s="372"/>
    </row>
    <row r="19" spans="1:11" ht="15.75">
      <c r="A19" s="65" t="s">
        <v>154</v>
      </c>
      <c r="B19" s="31"/>
      <c r="C19" s="54"/>
      <c r="D19" s="54"/>
      <c r="E19" s="54"/>
      <c r="G19" s="54"/>
      <c r="I19" s="54"/>
      <c r="K19" s="54"/>
    </row>
    <row r="20" spans="1:11">
      <c r="A20" s="165" t="s">
        <v>97</v>
      </c>
      <c r="C20" s="227"/>
      <c r="D20" s="227"/>
      <c r="E20" s="23">
        <v>3560</v>
      </c>
      <c r="G20" s="23">
        <v>3503</v>
      </c>
      <c r="I20" s="23">
        <v>3637</v>
      </c>
      <c r="K20" s="356">
        <v>3055</v>
      </c>
    </row>
    <row r="21" spans="1:11">
      <c r="A21" s="165" t="s">
        <v>99</v>
      </c>
      <c r="E21" s="16">
        <v>1083</v>
      </c>
      <c r="G21" s="16">
        <v>1446</v>
      </c>
      <c r="I21" s="16">
        <v>2139</v>
      </c>
      <c r="K21" s="358">
        <v>1995</v>
      </c>
    </row>
    <row r="22" spans="1:11">
      <c r="A22" s="165" t="s">
        <v>155</v>
      </c>
      <c r="C22" s="229"/>
      <c r="E22" s="16">
        <v>539</v>
      </c>
      <c r="G22" s="16">
        <v>320</v>
      </c>
      <c r="I22" s="16">
        <v>319</v>
      </c>
      <c r="K22" s="358">
        <v>556</v>
      </c>
    </row>
    <row r="23" spans="1:11">
      <c r="A23" s="165" t="s">
        <v>101</v>
      </c>
      <c r="C23" s="229"/>
      <c r="D23" s="230"/>
      <c r="E23" s="4">
        <v>527</v>
      </c>
      <c r="G23" s="4">
        <v>512</v>
      </c>
      <c r="I23" s="4">
        <v>565</v>
      </c>
      <c r="K23" s="358">
        <v>431</v>
      </c>
    </row>
    <row r="24" spans="1:11">
      <c r="A24" s="165" t="s">
        <v>113</v>
      </c>
      <c r="C24" s="229"/>
      <c r="D24" s="230"/>
      <c r="E24" s="4">
        <v>159</v>
      </c>
      <c r="G24" s="17">
        <v>103</v>
      </c>
      <c r="I24" s="17">
        <v>103</v>
      </c>
      <c r="K24" s="359">
        <v>137</v>
      </c>
    </row>
    <row r="25" spans="1:11" ht="15.75" thickBot="1">
      <c r="B25" s="165" t="s">
        <v>104</v>
      </c>
      <c r="D25" s="227"/>
      <c r="E25" s="56">
        <f>SUM(E20:E24)</f>
        <v>5868</v>
      </c>
      <c r="G25" s="56">
        <f>SUM(G20:G24)</f>
        <v>5884</v>
      </c>
      <c r="I25" s="56">
        <f>SUM(I20:I24)</f>
        <v>6763</v>
      </c>
      <c r="K25" s="56">
        <f>SUM(K20:K24)</f>
        <v>6174</v>
      </c>
    </row>
    <row r="26" spans="1:11" ht="15.75" thickTop="1"/>
    <row r="27" spans="1:11">
      <c r="A27" s="220" t="s">
        <v>148</v>
      </c>
    </row>
  </sheetData>
  <mergeCells count="3">
    <mergeCell ref="A1:K1"/>
    <mergeCell ref="A3:K3"/>
    <mergeCell ref="A2:K2"/>
  </mergeCells>
  <phoneticPr fontId="2" type="noConversion"/>
  <printOptions horizontalCentered="1"/>
  <pageMargins left="0.75" right="0.75" top="0.5" bottom="0.5" header="0.5" footer="0.25"/>
  <pageSetup scale="94" firstPageNumber="2" orientation="portrait" r:id="rId1"/>
  <headerFooter scaleWithDoc="0" alignWithMargins="0">
    <oddFooter>&amp;L&amp;"Arial,Regular"&amp;10 7 / Q4 FY23 Stat Book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5"/>
  <sheetViews>
    <sheetView view="pageBreakPreview" zoomScaleNormal="80" zoomScaleSheetLayoutView="100" workbookViewId="0">
      <selection sqref="A1:I1"/>
    </sheetView>
  </sheetViews>
  <sheetFormatPr defaultColWidth="10.625" defaultRowHeight="12.75"/>
  <cols>
    <col min="1" max="1" width="2.625" style="20" customWidth="1"/>
    <col min="2" max="2" width="48.625" style="20" customWidth="1"/>
    <col min="3" max="3" width="11.5" style="20" customWidth="1"/>
    <col min="4" max="4" width="0.625" style="20" customWidth="1"/>
    <col min="5" max="5" width="11.625" style="10" customWidth="1"/>
    <col min="6" max="6" width="0.625" style="10" customWidth="1"/>
    <col min="7" max="7" width="9.5" style="10" customWidth="1"/>
    <col min="8" max="8" width="0.625" style="10" customWidth="1"/>
    <col min="9" max="9" width="9.5" style="10" customWidth="1"/>
    <col min="10" max="16384" width="10.625" style="10"/>
  </cols>
  <sheetData>
    <row r="1" spans="1:9" s="262" customFormat="1" ht="24.75" customHeight="1">
      <c r="A1" s="516" t="s">
        <v>156</v>
      </c>
      <c r="B1" s="516"/>
      <c r="C1" s="516"/>
      <c r="D1" s="516"/>
      <c r="E1" s="516"/>
      <c r="F1" s="516"/>
      <c r="G1" s="516"/>
      <c r="H1" s="516"/>
      <c r="I1" s="516"/>
    </row>
    <row r="2" spans="1:9" s="262" customFormat="1" ht="24.75" customHeight="1">
      <c r="A2" s="516" t="s">
        <v>93</v>
      </c>
      <c r="B2" s="516"/>
      <c r="C2" s="516"/>
      <c r="D2" s="516"/>
      <c r="E2" s="516"/>
      <c r="F2" s="516"/>
      <c r="G2" s="516"/>
      <c r="H2" s="516"/>
      <c r="I2" s="516"/>
    </row>
    <row r="3" spans="1:9" s="262" customFormat="1" ht="24.75" customHeight="1">
      <c r="A3" s="516" t="s">
        <v>284</v>
      </c>
      <c r="B3" s="516"/>
      <c r="C3" s="516"/>
      <c r="D3" s="516"/>
      <c r="E3" s="516"/>
      <c r="F3" s="516"/>
      <c r="G3" s="516"/>
      <c r="H3" s="516"/>
      <c r="I3" s="516"/>
    </row>
    <row r="4" spans="1:9" ht="15.75">
      <c r="C4" s="63"/>
      <c r="D4" s="63"/>
    </row>
    <row r="5" spans="1:9">
      <c r="A5" s="20" t="s">
        <v>94</v>
      </c>
      <c r="C5" s="78"/>
      <c r="D5" s="78"/>
    </row>
    <row r="6" spans="1:9">
      <c r="A6" s="20" t="s">
        <v>51</v>
      </c>
      <c r="C6" s="78"/>
      <c r="D6" s="78"/>
    </row>
    <row r="7" spans="1:9" ht="15.75">
      <c r="A7" s="9"/>
      <c r="B7" s="31"/>
      <c r="C7" s="24"/>
      <c r="D7" s="79"/>
      <c r="I7" s="271"/>
    </row>
    <row r="8" spans="1:9" s="24" customFormat="1" ht="15.75">
      <c r="A8" s="99"/>
      <c r="B8" s="99"/>
      <c r="C8" s="34" t="s">
        <v>4</v>
      </c>
      <c r="D8"/>
      <c r="E8" s="34" t="s">
        <v>5</v>
      </c>
      <c r="G8" s="34" t="s">
        <v>52</v>
      </c>
      <c r="I8" s="34" t="s">
        <v>215</v>
      </c>
    </row>
    <row r="9" spans="1:9" s="44" customFormat="1" ht="15.75">
      <c r="A9" s="9" t="s">
        <v>157</v>
      </c>
      <c r="B9" s="33"/>
      <c r="D9"/>
      <c r="I9" s="373"/>
    </row>
    <row r="10" spans="1:9" ht="5.0999999999999996" customHeight="1">
      <c r="A10" s="12"/>
      <c r="B10" s="12"/>
      <c r="C10" s="10"/>
      <c r="D10"/>
      <c r="I10" s="374"/>
    </row>
    <row r="11" spans="1:9" ht="15">
      <c r="A11" s="12"/>
      <c r="B11" s="12" t="s">
        <v>158</v>
      </c>
      <c r="C11" s="23">
        <v>7234</v>
      </c>
      <c r="D11" s="23"/>
      <c r="E11" s="23">
        <v>8116</v>
      </c>
      <c r="G11" s="23">
        <v>9084</v>
      </c>
      <c r="I11" s="356">
        <v>8916</v>
      </c>
    </row>
    <row r="12" spans="1:9" ht="15.75">
      <c r="A12" s="12"/>
      <c r="B12" s="12" t="s">
        <v>159</v>
      </c>
      <c r="C12" s="18">
        <v>1776</v>
      </c>
      <c r="D12"/>
      <c r="E12" s="18">
        <v>1791</v>
      </c>
      <c r="G12" s="18">
        <v>1971</v>
      </c>
      <c r="I12" s="306">
        <v>1980</v>
      </c>
    </row>
    <row r="13" spans="1:9" ht="15.75">
      <c r="A13" s="12"/>
      <c r="B13" s="12" t="s">
        <v>160</v>
      </c>
      <c r="C13" s="1">
        <f>SUM(C11:C12)</f>
        <v>9010</v>
      </c>
      <c r="D13"/>
      <c r="E13" s="1">
        <f>SUM(E11:E12)</f>
        <v>9907</v>
      </c>
      <c r="G13" s="1">
        <f>SUM(G11:G12)</f>
        <v>11055</v>
      </c>
      <c r="I13" s="305">
        <f>SUM(I11:I12)</f>
        <v>10896</v>
      </c>
    </row>
    <row r="14" spans="1:9" ht="15.75">
      <c r="A14" s="9"/>
      <c r="B14" s="9" t="s">
        <v>161</v>
      </c>
      <c r="C14" s="18">
        <v>4038</v>
      </c>
      <c r="D14"/>
      <c r="E14" s="18">
        <v>4984</v>
      </c>
      <c r="G14" s="18">
        <v>5330</v>
      </c>
      <c r="I14" s="306">
        <v>5128</v>
      </c>
    </row>
    <row r="15" spans="1:9" ht="15.75">
      <c r="A15" s="9"/>
      <c r="B15" s="9" t="s">
        <v>162</v>
      </c>
      <c r="C15" s="52">
        <f>SUM(C13:C14)</f>
        <v>13048</v>
      </c>
      <c r="D15"/>
      <c r="E15" s="52">
        <f>SUM(E13:E14)</f>
        <v>14891</v>
      </c>
      <c r="G15" s="52">
        <f>SUM(G13:G14)</f>
        <v>16385</v>
      </c>
      <c r="I15" s="375">
        <f>SUM(I13:I14)</f>
        <v>16024</v>
      </c>
    </row>
    <row r="16" spans="1:9" ht="15.75">
      <c r="A16" s="9"/>
      <c r="B16" s="9" t="s">
        <v>163</v>
      </c>
      <c r="C16" s="1">
        <v>7354</v>
      </c>
      <c r="D16"/>
      <c r="E16" s="1">
        <v>10317</v>
      </c>
      <c r="G16" s="1">
        <v>12130</v>
      </c>
      <c r="I16" s="305">
        <v>10939</v>
      </c>
    </row>
    <row r="17" spans="1:9" ht="15.75">
      <c r="A17" s="9"/>
      <c r="B17" s="9" t="s">
        <v>164</v>
      </c>
      <c r="C17" s="18">
        <v>3082</v>
      </c>
      <c r="D17"/>
      <c r="E17" s="18">
        <v>2632</v>
      </c>
      <c r="G17" s="18">
        <v>2838</v>
      </c>
      <c r="I17" s="306">
        <v>2911</v>
      </c>
    </row>
    <row r="18" spans="1:9" ht="15.75">
      <c r="A18" s="9"/>
      <c r="B18" s="9" t="s">
        <v>165</v>
      </c>
      <c r="C18" s="52">
        <f>C16+C17</f>
        <v>10436</v>
      </c>
      <c r="D18"/>
      <c r="E18" s="52">
        <f>E16+E17</f>
        <v>12949</v>
      </c>
      <c r="G18" s="52">
        <f>G16+G17</f>
        <v>14968</v>
      </c>
      <c r="I18" s="375">
        <f>I16+I17</f>
        <v>13850</v>
      </c>
    </row>
    <row r="19" spans="1:9" ht="18.75">
      <c r="A19" s="9"/>
      <c r="B19" s="9" t="s">
        <v>166</v>
      </c>
      <c r="C19" s="18">
        <v>4179</v>
      </c>
      <c r="D19"/>
      <c r="E19" s="18">
        <v>4640</v>
      </c>
      <c r="G19" s="18">
        <v>4340</v>
      </c>
      <c r="I19" s="306">
        <v>4043</v>
      </c>
    </row>
    <row r="20" spans="1:9" ht="15.75">
      <c r="A20" s="9"/>
      <c r="B20" s="9" t="s">
        <v>167</v>
      </c>
      <c r="C20" s="1">
        <f>C15+C18+C19</f>
        <v>27663</v>
      </c>
      <c r="D20"/>
      <c r="E20" s="1">
        <f>E15+E18+E19</f>
        <v>32480</v>
      </c>
      <c r="G20" s="1">
        <f>G15+G18+G19</f>
        <v>35693</v>
      </c>
      <c r="I20" s="305">
        <f>I15+I18+I19</f>
        <v>33917</v>
      </c>
    </row>
    <row r="21" spans="1:9" ht="5.0999999999999996" customHeight="1">
      <c r="A21" s="12"/>
      <c r="B21" s="12"/>
      <c r="C21" s="3"/>
      <c r="D21"/>
      <c r="E21" s="3"/>
      <c r="G21" s="3"/>
      <c r="I21" s="376"/>
    </row>
    <row r="22" spans="1:9" ht="15.75">
      <c r="A22" s="9" t="s">
        <v>168</v>
      </c>
      <c r="B22" s="9"/>
      <c r="C22" s="3"/>
      <c r="D22"/>
      <c r="E22" s="3"/>
      <c r="G22" s="3"/>
      <c r="I22" s="376"/>
    </row>
    <row r="23" spans="1:9" ht="5.0999999999999996" customHeight="1">
      <c r="A23" s="12"/>
      <c r="B23" s="12"/>
      <c r="C23" s="3"/>
      <c r="D23"/>
      <c r="E23" s="3"/>
      <c r="G23" s="3"/>
      <c r="I23" s="376"/>
    </row>
    <row r="24" spans="1:9" ht="15.75">
      <c r="A24" s="9"/>
      <c r="B24" s="9" t="s">
        <v>169</v>
      </c>
      <c r="C24" s="1">
        <v>2998</v>
      </c>
      <c r="D24"/>
      <c r="E24" s="1">
        <v>3325</v>
      </c>
      <c r="G24" s="1">
        <v>3041</v>
      </c>
      <c r="I24" s="305">
        <v>2906</v>
      </c>
    </row>
    <row r="25" spans="1:9" ht="15.75">
      <c r="A25" s="9"/>
      <c r="B25" s="9" t="s">
        <v>163</v>
      </c>
      <c r="C25" s="1">
        <v>1915</v>
      </c>
      <c r="D25"/>
      <c r="E25" s="1">
        <v>3030</v>
      </c>
      <c r="G25" s="1">
        <v>3840</v>
      </c>
      <c r="I25" s="305">
        <v>3060</v>
      </c>
    </row>
    <row r="26" spans="1:9" ht="15.75">
      <c r="A26" s="9"/>
      <c r="B26" s="9" t="s">
        <v>164</v>
      </c>
      <c r="C26" s="1">
        <v>1930</v>
      </c>
      <c r="D26"/>
      <c r="E26" s="1">
        <v>1582</v>
      </c>
      <c r="G26" s="1">
        <v>1653</v>
      </c>
      <c r="I26" s="305">
        <v>1510</v>
      </c>
    </row>
    <row r="27" spans="1:9" ht="15.75">
      <c r="A27" s="12"/>
      <c r="B27" s="12" t="s">
        <v>170</v>
      </c>
      <c r="C27" s="18">
        <v>270</v>
      </c>
      <c r="D27"/>
      <c r="E27" s="18">
        <v>245</v>
      </c>
      <c r="G27" s="18">
        <v>177</v>
      </c>
      <c r="I27" s="306">
        <v>166</v>
      </c>
    </row>
    <row r="28" spans="1:9" ht="15.75">
      <c r="A28" s="31"/>
      <c r="B28" s="9" t="s">
        <v>171</v>
      </c>
      <c r="C28" s="1">
        <f>SUM(C24:C27)</f>
        <v>7113</v>
      </c>
      <c r="D28"/>
      <c r="E28" s="1">
        <f>SUM(E24:E27)</f>
        <v>8182</v>
      </c>
      <c r="G28" s="1">
        <f>SUM(G24:G27)</f>
        <v>8711</v>
      </c>
      <c r="I28" s="305">
        <f>SUM(I24:I27)</f>
        <v>7642</v>
      </c>
    </row>
    <row r="29" spans="1:9" ht="5.0999999999999996" customHeight="1">
      <c r="A29" s="12"/>
      <c r="B29" s="12"/>
      <c r="C29" s="37"/>
      <c r="D29"/>
      <c r="E29" s="37"/>
      <c r="G29" s="37"/>
      <c r="I29" s="377"/>
    </row>
    <row r="30" spans="1:9" ht="15.75">
      <c r="A30" s="12" t="s">
        <v>172</v>
      </c>
      <c r="B30" s="12"/>
      <c r="C30" s="18">
        <v>737</v>
      </c>
      <c r="D30"/>
      <c r="E30" s="18">
        <v>1416</v>
      </c>
      <c r="G30" s="18">
        <v>1410</v>
      </c>
      <c r="I30" s="306">
        <v>1184</v>
      </c>
    </row>
    <row r="31" spans="1:9" ht="5.0999999999999996" customHeight="1">
      <c r="A31" s="12"/>
      <c r="B31" s="12"/>
      <c r="C31" s="58"/>
      <c r="D31"/>
      <c r="E31" s="58"/>
      <c r="G31" s="58"/>
      <c r="I31" s="378"/>
    </row>
    <row r="32" spans="1:9" ht="15.75">
      <c r="A32" s="12" t="s">
        <v>173</v>
      </c>
      <c r="B32" s="9"/>
      <c r="C32" s="4">
        <f>C20+C28+C30</f>
        <v>35513</v>
      </c>
      <c r="D32"/>
      <c r="E32" s="4">
        <f>E20+E28+E30</f>
        <v>42078</v>
      </c>
      <c r="G32" s="4">
        <f>G20+G28+G30</f>
        <v>45814</v>
      </c>
      <c r="I32" s="358">
        <f>I20+I28+I30</f>
        <v>42743</v>
      </c>
    </row>
    <row r="33" spans="1:9" ht="15" customHeight="1">
      <c r="A33" s="9"/>
      <c r="B33" s="31"/>
      <c r="C33" s="12"/>
      <c r="D33"/>
      <c r="E33" s="12"/>
      <c r="G33" s="12"/>
      <c r="I33" s="319"/>
    </row>
    <row r="34" spans="1:9" ht="15.75">
      <c r="A34" s="12" t="s">
        <v>105</v>
      </c>
      <c r="B34" s="9"/>
      <c r="C34" s="1"/>
      <c r="D34"/>
      <c r="E34" s="1"/>
      <c r="G34" s="1"/>
      <c r="I34" s="305"/>
    </row>
    <row r="35" spans="1:9" ht="15.75">
      <c r="A35" s="12"/>
      <c r="B35" s="9" t="s">
        <v>106</v>
      </c>
      <c r="C35" s="4">
        <v>13764</v>
      </c>
      <c r="D35"/>
      <c r="E35" s="4">
        <v>16217</v>
      </c>
      <c r="G35" s="4">
        <v>16435</v>
      </c>
      <c r="I35" s="358">
        <v>15899</v>
      </c>
    </row>
    <row r="36" spans="1:9" ht="15.75">
      <c r="A36" s="12"/>
      <c r="B36" s="9" t="s">
        <v>107</v>
      </c>
      <c r="C36" s="4">
        <v>4832</v>
      </c>
      <c r="D36"/>
      <c r="E36" s="4">
        <v>5744</v>
      </c>
      <c r="G36" s="4">
        <v>6322</v>
      </c>
      <c r="I36" s="358">
        <v>5629</v>
      </c>
    </row>
    <row r="37" spans="1:9" ht="15.75">
      <c r="A37" s="12"/>
      <c r="B37" s="9" t="s">
        <v>108</v>
      </c>
      <c r="C37" s="4">
        <v>2045</v>
      </c>
      <c r="D37"/>
      <c r="E37" s="4">
        <v>2296</v>
      </c>
      <c r="G37" s="4">
        <v>2568</v>
      </c>
      <c r="I37" s="358">
        <v>2310</v>
      </c>
    </row>
    <row r="38" spans="1:9" ht="15.75">
      <c r="A38" s="9"/>
      <c r="B38" s="12" t="s">
        <v>109</v>
      </c>
      <c r="C38" s="4">
        <v>1894</v>
      </c>
      <c r="D38"/>
      <c r="E38" s="4">
        <v>1946</v>
      </c>
      <c r="G38" s="4">
        <v>2007</v>
      </c>
      <c r="I38" s="358">
        <v>2105</v>
      </c>
    </row>
    <row r="39" spans="1:9" ht="15.75">
      <c r="A39" s="12"/>
      <c r="B39" s="12" t="s">
        <v>110</v>
      </c>
      <c r="C39" s="4">
        <v>2664</v>
      </c>
      <c r="D39"/>
      <c r="E39" s="4">
        <v>2461</v>
      </c>
      <c r="G39" s="4">
        <v>4418</v>
      </c>
      <c r="I39" s="358">
        <v>5122</v>
      </c>
    </row>
    <row r="40" spans="1:9" ht="15.75">
      <c r="A40" s="12"/>
      <c r="B40" s="12" t="s">
        <v>111</v>
      </c>
      <c r="C40" s="4">
        <v>1874</v>
      </c>
      <c r="D40"/>
      <c r="E40" s="4">
        <v>2228</v>
      </c>
      <c r="G40" s="4">
        <v>2120</v>
      </c>
      <c r="I40" s="358">
        <v>2000</v>
      </c>
    </row>
    <row r="41" spans="1:9" ht="18">
      <c r="A41" s="12"/>
      <c r="B41" s="12" t="s">
        <v>331</v>
      </c>
      <c r="C41" s="268">
        <v>66</v>
      </c>
      <c r="D41" s="268"/>
      <c r="E41" s="268">
        <v>0</v>
      </c>
      <c r="G41" s="268">
        <v>0</v>
      </c>
      <c r="I41" s="268">
        <v>70</v>
      </c>
    </row>
    <row r="42" spans="1:9" ht="18.75" customHeight="1">
      <c r="A42" s="12"/>
      <c r="B42" s="319" t="s">
        <v>330</v>
      </c>
      <c r="C42" s="268">
        <v>0</v>
      </c>
      <c r="D42"/>
      <c r="E42" s="4">
        <v>116</v>
      </c>
      <c r="G42" s="4">
        <v>278</v>
      </c>
      <c r="I42" s="358">
        <v>47</v>
      </c>
    </row>
    <row r="43" spans="1:9" ht="15.75">
      <c r="A43" s="9"/>
      <c r="B43" s="12" t="s">
        <v>175</v>
      </c>
      <c r="C43" s="4">
        <v>1956</v>
      </c>
      <c r="D43"/>
      <c r="E43" s="4">
        <v>1996</v>
      </c>
      <c r="G43" s="4">
        <v>1997</v>
      </c>
      <c r="I43" s="358">
        <v>1896</v>
      </c>
    </row>
    <row r="44" spans="1:9" ht="15.75">
      <c r="A44" s="12"/>
      <c r="B44" s="12" t="s">
        <v>113</v>
      </c>
      <c r="C44" s="17">
        <v>5422</v>
      </c>
      <c r="D44"/>
      <c r="E44" s="17">
        <v>6264</v>
      </c>
      <c r="G44" s="17">
        <v>6747</v>
      </c>
      <c r="I44" s="359">
        <v>6601</v>
      </c>
    </row>
    <row r="45" spans="1:9" ht="15.75">
      <c r="A45" s="9"/>
      <c r="B45" s="12"/>
      <c r="C45" s="4">
        <f>SUM(C35:C44)</f>
        <v>34517</v>
      </c>
      <c r="D45"/>
      <c r="E45" s="4">
        <f>SUM(E35:E44)</f>
        <v>39268</v>
      </c>
      <c r="G45" s="4">
        <f>SUM(G35:G44)</f>
        <v>42892</v>
      </c>
      <c r="I45" s="4">
        <f>SUM(I35:I44)</f>
        <v>41679</v>
      </c>
    </row>
    <row r="46" spans="1:9" ht="5.0999999999999996" customHeight="1">
      <c r="A46" s="9"/>
      <c r="B46" s="12"/>
      <c r="C46" s="3"/>
      <c r="D46"/>
      <c r="E46" s="3"/>
      <c r="G46" s="3"/>
      <c r="I46" s="3"/>
    </row>
    <row r="47" spans="1:9" ht="16.5" thickBot="1">
      <c r="A47" s="9" t="s">
        <v>176</v>
      </c>
      <c r="B47" s="323"/>
      <c r="C47" s="25">
        <f>C32-C45</f>
        <v>996</v>
      </c>
      <c r="D47"/>
      <c r="E47" s="25">
        <f>E32-E45</f>
        <v>2810</v>
      </c>
      <c r="G47" s="25">
        <f>G32-G45</f>
        <v>2922</v>
      </c>
      <c r="I47" s="25">
        <f>I32-I45</f>
        <v>1064</v>
      </c>
    </row>
    <row r="48" spans="1:9" ht="16.5" thickTop="1">
      <c r="A48" s="9"/>
      <c r="B48" s="31"/>
      <c r="C48" s="12"/>
      <c r="D48"/>
      <c r="E48" s="12"/>
      <c r="G48" s="12"/>
      <c r="I48" s="12"/>
    </row>
    <row r="49" spans="1:9" ht="5.0999999999999996" customHeight="1">
      <c r="A49" s="9"/>
      <c r="B49" s="9"/>
      <c r="C49" s="4"/>
      <c r="D49"/>
      <c r="E49" s="4"/>
      <c r="G49" s="4"/>
      <c r="I49" s="4"/>
    </row>
    <row r="50" spans="1:9" ht="15.75">
      <c r="A50" s="33" t="s">
        <v>126</v>
      </c>
      <c r="B50" s="102"/>
      <c r="C50" s="1"/>
      <c r="D50"/>
      <c r="E50" s="1"/>
      <c r="G50" s="1"/>
      <c r="I50" s="1"/>
    </row>
    <row r="51" spans="1:9" ht="5.0999999999999996" customHeight="1">
      <c r="A51" s="9"/>
      <c r="B51" s="31"/>
      <c r="C51" s="12"/>
      <c r="D51"/>
      <c r="E51" s="12"/>
      <c r="G51" s="12"/>
      <c r="I51" s="12"/>
    </row>
    <row r="52" spans="1:9" ht="15.75">
      <c r="A52" s="12" t="s">
        <v>127</v>
      </c>
      <c r="B52" s="9"/>
      <c r="C52" s="40">
        <f>C47/C32</f>
        <v>2.8046067637203277E-2</v>
      </c>
      <c r="D52"/>
      <c r="E52" s="40">
        <f>E47/E32</f>
        <v>6.6780740529492844E-2</v>
      </c>
      <c r="G52" s="40">
        <f>G47/G32</f>
        <v>6.3779630680577987E-2</v>
      </c>
      <c r="I52" s="40">
        <f>I47/I32</f>
        <v>2.4892964929930046E-2</v>
      </c>
    </row>
    <row r="53" spans="1:9" ht="15">
      <c r="A53" s="12"/>
      <c r="B53" s="9"/>
      <c r="C53" s="40"/>
      <c r="D53" s="40"/>
    </row>
    <row r="54" spans="1:9" ht="3.75" customHeight="1">
      <c r="B54" s="12"/>
      <c r="C54" s="58"/>
      <c r="D54" s="58"/>
    </row>
    <row r="55" spans="1:9">
      <c r="A55" s="59" t="s">
        <v>132</v>
      </c>
      <c r="B55" s="515" t="s">
        <v>177</v>
      </c>
      <c r="C55" s="515"/>
      <c r="D55" s="515"/>
      <c r="E55" s="515"/>
      <c r="F55" s="515"/>
      <c r="G55" s="515"/>
      <c r="H55" s="515"/>
      <c r="I55" s="515"/>
    </row>
    <row r="56" spans="1:9" ht="3.75" customHeight="1">
      <c r="B56" s="12"/>
      <c r="C56" s="58"/>
      <c r="D56" s="58"/>
    </row>
    <row r="57" spans="1:9">
      <c r="A57" s="59" t="s">
        <v>133</v>
      </c>
      <c r="B57" s="521" t="s">
        <v>329</v>
      </c>
      <c r="C57" s="519"/>
      <c r="D57" s="519"/>
      <c r="E57" s="519"/>
      <c r="F57" s="519"/>
      <c r="G57" s="519"/>
      <c r="H57" s="519"/>
      <c r="I57" s="519"/>
    </row>
    <row r="58" spans="1:9" ht="14.25" customHeight="1">
      <c r="A58" s="234"/>
      <c r="B58" s="519"/>
      <c r="C58" s="519"/>
      <c r="D58" s="519"/>
      <c r="E58" s="519"/>
      <c r="F58" s="519"/>
      <c r="G58" s="519"/>
      <c r="H58" s="519"/>
      <c r="I58" s="519"/>
    </row>
    <row r="59" spans="1:9" ht="3.75" customHeight="1">
      <c r="A59" s="59"/>
      <c r="B59" s="185"/>
      <c r="C59" s="185"/>
      <c r="D59" s="185"/>
      <c r="E59" s="185"/>
      <c r="F59" s="185"/>
      <c r="G59" s="185"/>
      <c r="H59" s="185"/>
      <c r="I59" s="185"/>
    </row>
    <row r="60" spans="1:9" ht="27.75" customHeight="1">
      <c r="A60" s="59" t="s">
        <v>327</v>
      </c>
      <c r="B60" s="517" t="s">
        <v>324</v>
      </c>
      <c r="C60" s="517"/>
      <c r="D60" s="517"/>
      <c r="E60" s="517"/>
      <c r="F60" s="517"/>
      <c r="G60" s="517"/>
      <c r="H60" s="517"/>
      <c r="I60" s="517"/>
    </row>
    <row r="61" spans="1:9" ht="12.75" customHeight="1">
      <c r="A61" s="10"/>
      <c r="C61" s="80"/>
      <c r="D61" s="80"/>
    </row>
    <row r="62" spans="1:9" ht="14.25" customHeight="1">
      <c r="A62" s="220" t="s">
        <v>148</v>
      </c>
      <c r="B62" s="165"/>
      <c r="C62" s="165"/>
      <c r="D62" s="165"/>
    </row>
    <row r="64" spans="1:9" ht="12.75" customHeight="1"/>
    <row r="65" spans="1:4" ht="24" customHeight="1">
      <c r="A65" s="204"/>
      <c r="C65" s="81"/>
      <c r="D65" s="81"/>
    </row>
  </sheetData>
  <mergeCells count="6">
    <mergeCell ref="B57:I58"/>
    <mergeCell ref="B60:I60"/>
    <mergeCell ref="A3:I3"/>
    <mergeCell ref="A2:I2"/>
    <mergeCell ref="A1:I1"/>
    <mergeCell ref="B55:I55"/>
  </mergeCells>
  <printOptions horizontalCentered="1"/>
  <pageMargins left="0.75" right="0.75" top="0.5" bottom="0.5" header="0.5" footer="0.25"/>
  <pageSetup scale="83" firstPageNumber="2" orientation="portrait" r:id="rId1"/>
  <headerFooter scaleWithDoc="0" alignWithMargins="0">
    <oddFooter>&amp;R&amp;"Arial,Regular"&amp;10 Q4 FY23 Stat Book / 8</oddFooter>
    <evenFooter>&amp;RQ4 FY18 Stat Book / 9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64"/>
  <sheetViews>
    <sheetView view="pageBreakPreview" zoomScaleNormal="80" zoomScaleSheetLayoutView="100" workbookViewId="0">
      <selection sqref="A1:Q1"/>
    </sheetView>
  </sheetViews>
  <sheetFormatPr defaultColWidth="10.625" defaultRowHeight="12.75"/>
  <cols>
    <col min="1" max="1" width="2.625" style="20" customWidth="1"/>
    <col min="2" max="2" width="40.125" style="20" bestFit="1" customWidth="1"/>
    <col min="3" max="3" width="12" style="20" customWidth="1"/>
    <col min="4" max="4" width="0.625" style="20" customWidth="1"/>
    <col min="5" max="5" width="12" style="20" customWidth="1"/>
    <col min="6" max="6" width="0.625" style="20" customWidth="1"/>
    <col min="7" max="7" width="12" style="20" customWidth="1"/>
    <col min="8" max="8" width="0.625" style="20" customWidth="1"/>
    <col min="9" max="9" width="12" style="20" customWidth="1"/>
    <col min="10" max="10" width="0.625" style="10" customWidth="1"/>
    <col min="11" max="11" width="12" style="10" customWidth="1"/>
    <col min="12" max="12" width="0.625" style="10" customWidth="1"/>
    <col min="13" max="13" width="12" style="10" customWidth="1"/>
    <col min="14" max="14" width="0.625" style="10" customWidth="1"/>
    <col min="15" max="15" width="12" style="10" customWidth="1"/>
    <col min="16" max="16" width="0.625" style="10" customWidth="1"/>
    <col min="17" max="17" width="12" style="10" customWidth="1"/>
    <col min="18" max="16384" width="10.625" style="10"/>
  </cols>
  <sheetData>
    <row r="1" spans="1:17" s="171" customFormat="1" ht="24.75" customHeight="1">
      <c r="A1" s="518" t="s">
        <v>156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17" s="171" customFormat="1" ht="24.75" customHeight="1">
      <c r="A2" s="518" t="s">
        <v>134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17" s="171" customFormat="1" ht="24.75" customHeight="1">
      <c r="A3" s="518" t="s">
        <v>286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17" s="78" customFormat="1" ht="14.85" customHeight="1">
      <c r="A4" s="82"/>
      <c r="B4" s="98"/>
      <c r="C4" s="28"/>
      <c r="D4" s="28"/>
      <c r="E4" s="98"/>
      <c r="F4" s="98"/>
      <c r="G4" s="82"/>
      <c r="H4" s="82"/>
      <c r="I4" s="82"/>
    </row>
    <row r="5" spans="1:17">
      <c r="A5" s="20" t="s">
        <v>94</v>
      </c>
      <c r="B5" s="177"/>
      <c r="C5" s="177"/>
      <c r="D5" s="177"/>
      <c r="E5" s="177"/>
      <c r="F5" s="177"/>
      <c r="G5" s="177"/>
      <c r="H5" s="177"/>
      <c r="I5" s="177"/>
    </row>
    <row r="6" spans="1:17">
      <c r="A6" s="20" t="s">
        <v>51</v>
      </c>
      <c r="B6" s="177"/>
      <c r="C6" s="178"/>
      <c r="D6" s="178"/>
      <c r="E6" s="178"/>
      <c r="F6" s="178"/>
      <c r="G6" s="178"/>
      <c r="H6" s="178"/>
      <c r="I6" s="178"/>
    </row>
    <row r="7" spans="1:17" s="165" customFormat="1" ht="16.5" thickBot="1">
      <c r="A7" s="12"/>
      <c r="B7" s="12"/>
      <c r="C7" s="29" t="s">
        <v>4</v>
      </c>
      <c r="D7" s="29"/>
      <c r="E7" s="29"/>
      <c r="F7" s="29"/>
      <c r="G7" s="29"/>
      <c r="H7" s="29"/>
      <c r="I7" s="29"/>
      <c r="K7" s="29" t="s">
        <v>5</v>
      </c>
      <c r="L7" s="29"/>
      <c r="M7" s="29"/>
      <c r="N7" s="29"/>
      <c r="O7" s="29"/>
      <c r="P7" s="29"/>
      <c r="Q7" s="29"/>
    </row>
    <row r="8" spans="1:17" s="24" customFormat="1" ht="15.75">
      <c r="A8" s="99"/>
      <c r="B8" s="99"/>
      <c r="C8" s="24" t="s">
        <v>135</v>
      </c>
      <c r="E8" s="24" t="s">
        <v>136</v>
      </c>
      <c r="G8" s="24" t="s">
        <v>137</v>
      </c>
      <c r="I8" s="24" t="s">
        <v>138</v>
      </c>
      <c r="K8" s="24" t="s">
        <v>135</v>
      </c>
      <c r="M8" s="24" t="s">
        <v>136</v>
      </c>
      <c r="O8" s="24" t="s">
        <v>137</v>
      </c>
      <c r="Q8" s="24" t="s">
        <v>138</v>
      </c>
    </row>
    <row r="9" spans="1:17" s="24" customFormat="1" ht="13.35" customHeight="1">
      <c r="A9" s="99"/>
      <c r="B9" s="99"/>
      <c r="C9" s="11" t="s">
        <v>139</v>
      </c>
      <c r="D9" s="11"/>
      <c r="E9" s="24" t="s">
        <v>140</v>
      </c>
      <c r="G9" s="11" t="s">
        <v>139</v>
      </c>
      <c r="H9" s="11"/>
      <c r="I9" s="11" t="s">
        <v>139</v>
      </c>
      <c r="K9" s="11" t="s">
        <v>139</v>
      </c>
      <c r="M9" s="24" t="s">
        <v>140</v>
      </c>
      <c r="O9" s="11" t="s">
        <v>139</v>
      </c>
      <c r="Q9" s="11" t="s">
        <v>139</v>
      </c>
    </row>
    <row r="10" spans="1:17" s="24" customFormat="1" ht="15.75">
      <c r="A10" s="9" t="s">
        <v>157</v>
      </c>
      <c r="B10" s="33"/>
      <c r="C10" s="11"/>
      <c r="D10" s="11"/>
      <c r="E10" s="11"/>
      <c r="F10" s="11"/>
      <c r="G10" s="11"/>
      <c r="H10" s="11"/>
      <c r="I10" s="11"/>
    </row>
    <row r="11" spans="1:17" s="165" customFormat="1" ht="5.0999999999999996" customHeight="1">
      <c r="A11" s="12"/>
      <c r="B11" s="12"/>
      <c r="C11" s="1"/>
      <c r="D11" s="1"/>
      <c r="E11" s="1"/>
      <c r="F11" s="1"/>
      <c r="G11" s="1"/>
      <c r="H11" s="1"/>
      <c r="I11" s="1"/>
    </row>
    <row r="12" spans="1:17" s="165" customFormat="1" ht="15">
      <c r="A12" s="12"/>
      <c r="B12" s="12" t="s">
        <v>158</v>
      </c>
      <c r="C12" s="23">
        <v>1866</v>
      </c>
      <c r="D12" s="3"/>
      <c r="E12" s="23">
        <v>1864</v>
      </c>
      <c r="F12" s="3"/>
      <c r="G12" s="23">
        <v>1865</v>
      </c>
      <c r="H12" s="3"/>
      <c r="I12" s="23">
        <v>1639</v>
      </c>
      <c r="K12" s="23">
        <v>1861</v>
      </c>
      <c r="M12" s="23">
        <v>2012</v>
      </c>
      <c r="O12" s="23">
        <v>2078</v>
      </c>
      <c r="Q12" s="103">
        <v>2165</v>
      </c>
    </row>
    <row r="13" spans="1:17" s="165" customFormat="1" ht="15">
      <c r="A13" s="12"/>
      <c r="B13" s="12" t="s">
        <v>159</v>
      </c>
      <c r="C13" s="18">
        <v>479</v>
      </c>
      <c r="D13" s="37"/>
      <c r="E13" s="18">
        <v>457</v>
      </c>
      <c r="F13" s="7"/>
      <c r="G13" s="18">
        <v>459</v>
      </c>
      <c r="H13" s="37"/>
      <c r="I13" s="18">
        <v>381</v>
      </c>
      <c r="K13" s="18">
        <v>426</v>
      </c>
      <c r="M13" s="18">
        <v>435</v>
      </c>
      <c r="O13" s="18">
        <v>444</v>
      </c>
      <c r="Q13" s="18">
        <v>486</v>
      </c>
    </row>
    <row r="14" spans="1:17" s="165" customFormat="1" ht="15">
      <c r="A14" s="12"/>
      <c r="B14" s="12" t="s">
        <v>160</v>
      </c>
      <c r="C14" s="1">
        <f>SUM(C12:C13)</f>
        <v>2345</v>
      </c>
      <c r="D14" s="1"/>
      <c r="E14" s="1">
        <f>SUM(E12:E13)</f>
        <v>2321</v>
      </c>
      <c r="F14" s="1"/>
      <c r="G14" s="1">
        <f>SUM(G12:G13)</f>
        <v>2324</v>
      </c>
      <c r="H14" s="1"/>
      <c r="I14" s="1">
        <f>SUM(I12:I13)</f>
        <v>2020</v>
      </c>
      <c r="K14" s="1">
        <f>SUM(K12:K13)</f>
        <v>2287</v>
      </c>
      <c r="M14" s="1">
        <f>SUM(M12:M13)</f>
        <v>2447</v>
      </c>
      <c r="O14" s="1">
        <f>SUM(O12:O13)</f>
        <v>2522</v>
      </c>
      <c r="Q14" s="1">
        <f>SUM(Q12:Q13)</f>
        <v>2651</v>
      </c>
    </row>
    <row r="15" spans="1:17" s="165" customFormat="1" ht="15">
      <c r="A15" s="9"/>
      <c r="B15" s="9" t="s">
        <v>161</v>
      </c>
      <c r="C15" s="18">
        <v>956</v>
      </c>
      <c r="D15" s="37"/>
      <c r="E15" s="18">
        <v>980</v>
      </c>
      <c r="F15" s="7"/>
      <c r="G15" s="18">
        <v>1127</v>
      </c>
      <c r="H15" s="37"/>
      <c r="I15" s="18">
        <v>975</v>
      </c>
      <c r="K15" s="18">
        <v>1096</v>
      </c>
      <c r="M15" s="18">
        <v>1204</v>
      </c>
      <c r="O15" s="18">
        <v>1418</v>
      </c>
      <c r="Q15" s="91">
        <v>1266</v>
      </c>
    </row>
    <row r="16" spans="1:17" s="165" customFormat="1" ht="15">
      <c r="A16" s="9"/>
      <c r="B16" s="9" t="s">
        <v>178</v>
      </c>
      <c r="C16" s="52">
        <f>SUM(C14:C15)</f>
        <v>3301</v>
      </c>
      <c r="D16" s="1"/>
      <c r="E16" s="52">
        <f>SUM(E14:E15)</f>
        <v>3301</v>
      </c>
      <c r="F16" s="1"/>
      <c r="G16" s="52">
        <f>SUM(G14:G15)</f>
        <v>3451</v>
      </c>
      <c r="H16" s="1"/>
      <c r="I16" s="52">
        <f>SUM(I14:I15)</f>
        <v>2995</v>
      </c>
      <c r="K16" s="52">
        <f>SUM(K14:K15)</f>
        <v>3383</v>
      </c>
      <c r="M16" s="52">
        <f>SUM(M14:M15)</f>
        <v>3651</v>
      </c>
      <c r="O16" s="52">
        <f>SUM(O14:O15)</f>
        <v>3940</v>
      </c>
      <c r="Q16" s="52">
        <f>SUM(Q14:Q15)</f>
        <v>3917</v>
      </c>
    </row>
    <row r="17" spans="1:17" s="165" customFormat="1" ht="15">
      <c r="A17" s="9"/>
      <c r="B17" s="9" t="s">
        <v>163</v>
      </c>
      <c r="C17" s="1">
        <v>1817</v>
      </c>
      <c r="E17" s="1">
        <v>1817</v>
      </c>
      <c r="G17" s="1">
        <v>1710</v>
      </c>
      <c r="I17" s="1">
        <v>2010</v>
      </c>
      <c r="K17" s="1">
        <v>2317</v>
      </c>
      <c r="M17" s="1">
        <v>2510</v>
      </c>
      <c r="O17" s="1">
        <v>2596</v>
      </c>
      <c r="Q17" s="91">
        <v>2894</v>
      </c>
    </row>
    <row r="18" spans="1:17" s="165" customFormat="1" ht="15">
      <c r="A18" s="9"/>
      <c r="B18" s="9" t="s">
        <v>164</v>
      </c>
      <c r="C18" s="18">
        <v>855</v>
      </c>
      <c r="D18" s="1"/>
      <c r="E18" s="18">
        <v>873</v>
      </c>
      <c r="F18" s="8"/>
      <c r="G18" s="18">
        <v>810</v>
      </c>
      <c r="H18" s="1"/>
      <c r="I18" s="18">
        <v>544</v>
      </c>
      <c r="K18" s="18">
        <v>616</v>
      </c>
      <c r="M18" s="1">
        <v>658</v>
      </c>
      <c r="O18" s="1">
        <v>653</v>
      </c>
      <c r="Q18" s="91">
        <v>705</v>
      </c>
    </row>
    <row r="19" spans="1:17" s="165" customFormat="1" ht="30">
      <c r="A19" s="9"/>
      <c r="B19" s="267" t="s">
        <v>179</v>
      </c>
      <c r="C19" s="52">
        <f>SUM(C17:C18)</f>
        <v>2672</v>
      </c>
      <c r="D19" s="1"/>
      <c r="E19" s="52">
        <f>SUM(E17:E18)</f>
        <v>2690</v>
      </c>
      <c r="F19" s="8"/>
      <c r="G19" s="52">
        <f>SUM(G17:G18)</f>
        <v>2520</v>
      </c>
      <c r="H19" s="1"/>
      <c r="I19" s="52">
        <f>SUM(I17:I18)</f>
        <v>2554</v>
      </c>
      <c r="K19" s="52">
        <f>SUM(K17:K18)</f>
        <v>2933</v>
      </c>
      <c r="M19" s="52">
        <f>SUM(M17:M18)</f>
        <v>3168</v>
      </c>
      <c r="O19" s="52">
        <f>SUM(O17:O18)</f>
        <v>3249</v>
      </c>
      <c r="Q19" s="52">
        <f>SUM(Q17:Q18)</f>
        <v>3599</v>
      </c>
    </row>
    <row r="20" spans="1:17" s="165" customFormat="1" ht="18">
      <c r="A20" s="12"/>
      <c r="B20" s="9" t="s">
        <v>180</v>
      </c>
      <c r="C20" s="18">
        <v>1076</v>
      </c>
      <c r="D20" s="37"/>
      <c r="E20" s="18">
        <v>1165</v>
      </c>
      <c r="F20" s="7"/>
      <c r="G20" s="18">
        <v>1075</v>
      </c>
      <c r="H20" s="37"/>
      <c r="I20" s="18">
        <v>863</v>
      </c>
      <c r="K20" s="18">
        <v>1088</v>
      </c>
      <c r="M20" s="18">
        <v>1206</v>
      </c>
      <c r="O20" s="18">
        <v>1162</v>
      </c>
      <c r="Q20" s="18">
        <v>1184</v>
      </c>
    </row>
    <row r="21" spans="1:17" s="165" customFormat="1" ht="15">
      <c r="A21" s="9"/>
      <c r="B21" s="9" t="s">
        <v>167</v>
      </c>
      <c r="C21" s="1">
        <f>C16+C19+C20</f>
        <v>7049</v>
      </c>
      <c r="D21" s="1"/>
      <c r="E21" s="1">
        <f>E16+E19+E20</f>
        <v>7156</v>
      </c>
      <c r="F21" s="1"/>
      <c r="G21" s="1">
        <f>G16+G19+G20</f>
        <v>7046</v>
      </c>
      <c r="H21" s="1"/>
      <c r="I21" s="1">
        <f>I16+I19+I20</f>
        <v>6412</v>
      </c>
      <c r="K21" s="1">
        <f>K16+K19+K20</f>
        <v>7404</v>
      </c>
      <c r="M21" s="1">
        <f>M16+M19+M20</f>
        <v>8025</v>
      </c>
      <c r="O21" s="1">
        <f>O16+O19+O20</f>
        <v>8351</v>
      </c>
      <c r="Q21" s="1">
        <f>Q16+Q19+Q20</f>
        <v>8700</v>
      </c>
    </row>
    <row r="22" spans="1:17" s="165" customFormat="1" ht="5.0999999999999996" customHeight="1">
      <c r="A22" s="12"/>
      <c r="B22" s="12"/>
      <c r="C22" s="1"/>
      <c r="D22" s="1"/>
      <c r="E22" s="1"/>
      <c r="F22" s="1"/>
      <c r="G22" s="1"/>
      <c r="H22" s="1"/>
      <c r="I22" s="1"/>
      <c r="K22" s="1"/>
      <c r="M22" s="1"/>
      <c r="O22" s="1"/>
    </row>
    <row r="23" spans="1:17" s="165" customFormat="1" ht="15">
      <c r="A23" s="9" t="s">
        <v>168</v>
      </c>
      <c r="B23" s="9"/>
      <c r="C23" s="1"/>
      <c r="D23" s="15"/>
      <c r="E23" s="1"/>
      <c r="F23" s="1"/>
      <c r="G23" s="1"/>
      <c r="H23" s="15"/>
      <c r="I23" s="1"/>
      <c r="K23" s="1"/>
      <c r="M23" s="1"/>
      <c r="O23" s="1"/>
    </row>
    <row r="24" spans="1:17" s="165" customFormat="1" ht="5.0999999999999996" customHeight="1">
      <c r="A24" s="12"/>
      <c r="B24" s="12"/>
      <c r="C24" s="1"/>
      <c r="D24" s="1"/>
      <c r="E24" s="1"/>
      <c r="F24" s="1"/>
      <c r="G24" s="1"/>
      <c r="H24" s="1"/>
      <c r="I24" s="1"/>
      <c r="K24" s="1"/>
      <c r="M24" s="1"/>
      <c r="O24" s="1"/>
    </row>
    <row r="25" spans="1:17" s="165" customFormat="1" ht="15">
      <c r="A25" s="9"/>
      <c r="B25" s="9" t="s">
        <v>169</v>
      </c>
      <c r="C25" s="1">
        <v>695</v>
      </c>
      <c r="D25" s="1"/>
      <c r="E25" s="1">
        <v>698</v>
      </c>
      <c r="F25" s="8"/>
      <c r="G25" s="1">
        <v>739</v>
      </c>
      <c r="H25" s="1"/>
      <c r="I25" s="1">
        <v>866</v>
      </c>
      <c r="K25" s="1">
        <v>833</v>
      </c>
      <c r="M25" s="1">
        <v>799</v>
      </c>
      <c r="O25" s="1">
        <v>860</v>
      </c>
      <c r="Q25" s="1">
        <v>833</v>
      </c>
    </row>
    <row r="26" spans="1:17" s="165" customFormat="1" ht="15">
      <c r="A26" s="9"/>
      <c r="B26" s="9" t="s">
        <v>163</v>
      </c>
      <c r="C26" s="1">
        <v>464</v>
      </c>
      <c r="D26" s="1"/>
      <c r="E26" s="1">
        <v>473</v>
      </c>
      <c r="F26" s="8"/>
      <c r="G26" s="1">
        <v>439</v>
      </c>
      <c r="H26" s="1"/>
      <c r="I26" s="1">
        <v>539</v>
      </c>
      <c r="K26" s="1">
        <v>653</v>
      </c>
      <c r="M26" s="1">
        <v>737</v>
      </c>
      <c r="O26" s="1">
        <v>775</v>
      </c>
      <c r="Q26" s="1">
        <v>865</v>
      </c>
    </row>
    <row r="27" spans="1:17" s="165" customFormat="1" ht="15">
      <c r="A27" s="9"/>
      <c r="B27" s="9" t="s">
        <v>164</v>
      </c>
      <c r="C27" s="1">
        <v>516</v>
      </c>
      <c r="D27" s="1"/>
      <c r="E27" s="1">
        <v>541</v>
      </c>
      <c r="F27" s="8"/>
      <c r="G27" s="1">
        <v>499</v>
      </c>
      <c r="H27" s="1"/>
      <c r="I27" s="1">
        <v>374</v>
      </c>
      <c r="K27" s="1">
        <v>371</v>
      </c>
      <c r="M27" s="1">
        <v>408</v>
      </c>
      <c r="O27" s="1">
        <v>383</v>
      </c>
      <c r="Q27" s="1">
        <v>420</v>
      </c>
    </row>
    <row r="28" spans="1:17" s="165" customFormat="1" ht="15">
      <c r="A28" s="12"/>
      <c r="B28" s="12" t="s">
        <v>170</v>
      </c>
      <c r="C28" s="18">
        <v>66</v>
      </c>
      <c r="D28" s="37"/>
      <c r="E28" s="18">
        <v>70</v>
      </c>
      <c r="F28" s="7"/>
      <c r="G28" s="18">
        <v>61</v>
      </c>
      <c r="H28" s="37"/>
      <c r="I28" s="18">
        <v>73</v>
      </c>
      <c r="K28" s="18">
        <v>75</v>
      </c>
      <c r="M28" s="18">
        <v>65</v>
      </c>
      <c r="O28" s="18">
        <v>56</v>
      </c>
      <c r="Q28" s="18">
        <v>49</v>
      </c>
    </row>
    <row r="29" spans="1:17" s="165" customFormat="1" ht="15">
      <c r="A29" s="31"/>
      <c r="B29" s="9" t="s">
        <v>171</v>
      </c>
      <c r="C29" s="1">
        <f>SUM(C25:C28)</f>
        <v>1741</v>
      </c>
      <c r="D29" s="1"/>
      <c r="E29" s="1">
        <f>SUM(E25:E28)</f>
        <v>1782</v>
      </c>
      <c r="F29" s="1"/>
      <c r="G29" s="1">
        <f>SUM(G25:G28)</f>
        <v>1738</v>
      </c>
      <c r="H29" s="1"/>
      <c r="I29" s="1">
        <f>SUM(I25:I28)</f>
        <v>1852</v>
      </c>
      <c r="K29" s="1">
        <f>SUM(K25:K28)</f>
        <v>1932</v>
      </c>
      <c r="M29" s="1">
        <f>SUM(M25:M28)</f>
        <v>2009</v>
      </c>
      <c r="O29" s="1">
        <f>SUM(O25:O28)</f>
        <v>2074</v>
      </c>
      <c r="Q29" s="1">
        <f>SUM(Q25:Q28)</f>
        <v>2167</v>
      </c>
    </row>
    <row r="30" spans="1:17" s="165" customFormat="1" ht="5.0999999999999996" customHeight="1">
      <c r="A30" s="12"/>
      <c r="B30" s="12"/>
      <c r="C30" s="1"/>
      <c r="D30" s="1"/>
      <c r="E30" s="1"/>
      <c r="F30" s="1"/>
      <c r="G30" s="1"/>
      <c r="H30" s="1"/>
      <c r="I30" s="1"/>
      <c r="K30" s="1"/>
      <c r="M30" s="1"/>
      <c r="O30" s="1"/>
    </row>
    <row r="31" spans="1:17" s="165" customFormat="1" ht="15">
      <c r="A31" s="12" t="s">
        <v>172</v>
      </c>
      <c r="B31" s="12"/>
      <c r="C31" s="18">
        <v>155</v>
      </c>
      <c r="D31" s="37"/>
      <c r="E31" s="18">
        <v>146</v>
      </c>
      <c r="F31" s="7"/>
      <c r="G31" s="18">
        <v>140</v>
      </c>
      <c r="H31" s="37"/>
      <c r="I31" s="18">
        <v>296</v>
      </c>
      <c r="K31" s="18">
        <v>311</v>
      </c>
      <c r="M31" s="18">
        <v>334</v>
      </c>
      <c r="O31" s="18">
        <v>363</v>
      </c>
      <c r="Q31" s="18">
        <v>408</v>
      </c>
    </row>
    <row r="32" spans="1:17" s="165" customFormat="1" ht="5.0999999999999996" customHeight="1">
      <c r="A32" s="12"/>
      <c r="B32" s="12"/>
      <c r="C32" s="1"/>
      <c r="D32" s="1"/>
      <c r="E32" s="1"/>
      <c r="F32" s="1"/>
      <c r="G32" s="1"/>
      <c r="H32" s="1"/>
      <c r="I32" s="1"/>
      <c r="K32" s="1"/>
      <c r="M32" s="1"/>
      <c r="O32" s="1"/>
    </row>
    <row r="33" spans="1:17" s="165" customFormat="1" ht="15">
      <c r="A33" s="12" t="s">
        <v>173</v>
      </c>
      <c r="B33" s="9"/>
      <c r="C33" s="4">
        <f>C21+C29+C31</f>
        <v>8945</v>
      </c>
      <c r="D33" s="4"/>
      <c r="E33" s="4">
        <f>E21+E29+E31</f>
        <v>9084</v>
      </c>
      <c r="F33" s="4"/>
      <c r="G33" s="4">
        <f>G21+G29+G31</f>
        <v>8924</v>
      </c>
      <c r="H33" s="4"/>
      <c r="I33" s="4">
        <f>I21+I29+I31</f>
        <v>8560</v>
      </c>
      <c r="K33" s="4">
        <f>K21+K29+K31</f>
        <v>9647</v>
      </c>
      <c r="M33" s="4">
        <f>M21+M29+M31</f>
        <v>10368</v>
      </c>
      <c r="O33" s="4">
        <f>O21+O29+O31</f>
        <v>10788</v>
      </c>
      <c r="Q33" s="4">
        <f>Q21+Q29+Q31</f>
        <v>11275</v>
      </c>
    </row>
    <row r="34" spans="1:17" s="165" customFormat="1" ht="15" customHeight="1">
      <c r="A34" s="12"/>
      <c r="B34" s="9"/>
      <c r="C34" s="1"/>
      <c r="D34" s="1"/>
      <c r="E34" s="1"/>
      <c r="F34" s="1"/>
      <c r="G34" s="1"/>
      <c r="H34" s="1"/>
      <c r="I34" s="1"/>
      <c r="K34" s="1"/>
      <c r="M34" s="1"/>
      <c r="O34" s="1"/>
    </row>
    <row r="35" spans="1:17" s="165" customFormat="1" ht="15">
      <c r="A35" s="12" t="s">
        <v>105</v>
      </c>
      <c r="B35" s="9"/>
      <c r="C35" s="4"/>
      <c r="D35" s="4"/>
      <c r="E35" s="4"/>
      <c r="F35" s="4"/>
      <c r="G35" s="4"/>
      <c r="H35" s="4"/>
      <c r="I35" s="4"/>
      <c r="K35" s="4"/>
      <c r="M35" s="4"/>
      <c r="O35" s="4"/>
    </row>
    <row r="36" spans="1:17" s="5" customFormat="1" ht="15">
      <c r="A36" s="100"/>
      <c r="B36" s="9" t="s">
        <v>106</v>
      </c>
      <c r="C36" s="1">
        <v>3372</v>
      </c>
      <c r="D36" s="4"/>
      <c r="E36" s="1">
        <v>3405</v>
      </c>
      <c r="F36" s="8"/>
      <c r="G36" s="1">
        <v>3520</v>
      </c>
      <c r="H36" s="4"/>
      <c r="I36" s="1">
        <v>3467</v>
      </c>
      <c r="K36" s="1">
        <v>3742</v>
      </c>
      <c r="M36" s="1">
        <v>3922</v>
      </c>
      <c r="O36" s="1">
        <v>4352</v>
      </c>
      <c r="Q36" s="5">
        <v>4201</v>
      </c>
    </row>
    <row r="37" spans="1:17" s="5" customFormat="1" ht="15">
      <c r="A37" s="100"/>
      <c r="B37" s="9" t="s">
        <v>107</v>
      </c>
      <c r="C37" s="1">
        <v>1232</v>
      </c>
      <c r="D37" s="4"/>
      <c r="E37" s="1">
        <v>1267</v>
      </c>
      <c r="F37" s="8"/>
      <c r="G37" s="1">
        <v>1212</v>
      </c>
      <c r="H37" s="4"/>
      <c r="I37" s="1">
        <v>1121</v>
      </c>
      <c r="K37" s="1">
        <v>1304</v>
      </c>
      <c r="M37" s="1">
        <v>1449</v>
      </c>
      <c r="O37" s="1">
        <v>1460</v>
      </c>
      <c r="Q37" s="5">
        <v>1531</v>
      </c>
    </row>
    <row r="38" spans="1:17" s="5" customFormat="1" ht="15">
      <c r="A38" s="100"/>
      <c r="B38" s="100" t="s">
        <v>108</v>
      </c>
      <c r="C38" s="1">
        <v>513</v>
      </c>
      <c r="D38" s="4"/>
      <c r="E38" s="1">
        <v>505</v>
      </c>
      <c r="F38" s="8"/>
      <c r="G38" s="1">
        <v>538</v>
      </c>
      <c r="H38" s="4"/>
      <c r="I38" s="1">
        <v>489</v>
      </c>
      <c r="K38" s="1">
        <v>504</v>
      </c>
      <c r="M38" s="1">
        <v>542</v>
      </c>
      <c r="O38" s="1">
        <v>650</v>
      </c>
      <c r="Q38" s="5">
        <v>600</v>
      </c>
    </row>
    <row r="39" spans="1:17" s="5" customFormat="1" ht="15">
      <c r="A39" s="100"/>
      <c r="B39" s="100" t="s">
        <v>109</v>
      </c>
      <c r="C39" s="1">
        <v>462</v>
      </c>
      <c r="D39" s="4"/>
      <c r="E39" s="1">
        <v>469</v>
      </c>
      <c r="F39" s="8"/>
      <c r="G39" s="1">
        <v>478</v>
      </c>
      <c r="H39" s="4"/>
      <c r="I39" s="1">
        <v>485</v>
      </c>
      <c r="K39" s="1">
        <v>477</v>
      </c>
      <c r="M39" s="1">
        <v>482</v>
      </c>
      <c r="O39" s="1">
        <v>490</v>
      </c>
      <c r="Q39" s="5">
        <v>497</v>
      </c>
    </row>
    <row r="40" spans="1:17" s="5" customFormat="1" ht="15">
      <c r="A40" s="100"/>
      <c r="B40" s="100" t="s">
        <v>110</v>
      </c>
      <c r="C40" s="1">
        <v>743</v>
      </c>
      <c r="D40" s="4"/>
      <c r="E40" s="1">
        <v>754</v>
      </c>
      <c r="F40" s="8"/>
      <c r="G40" s="1">
        <v>744</v>
      </c>
      <c r="H40" s="4"/>
      <c r="I40" s="1">
        <v>423</v>
      </c>
      <c r="K40" s="1">
        <v>496</v>
      </c>
      <c r="M40" s="1">
        <v>529</v>
      </c>
      <c r="O40" s="1">
        <v>647</v>
      </c>
      <c r="Q40" s="5">
        <v>789</v>
      </c>
    </row>
    <row r="41" spans="1:17" s="5" customFormat="1" ht="15">
      <c r="A41" s="100"/>
      <c r="B41" s="100" t="s">
        <v>111</v>
      </c>
      <c r="C41" s="1">
        <v>517</v>
      </c>
      <c r="D41" s="4"/>
      <c r="E41" s="1">
        <v>514</v>
      </c>
      <c r="F41" s="8"/>
      <c r="G41" s="1">
        <v>429</v>
      </c>
      <c r="H41" s="4"/>
      <c r="I41" s="1">
        <v>414</v>
      </c>
      <c r="K41" s="1">
        <v>551</v>
      </c>
      <c r="M41" s="1">
        <v>542</v>
      </c>
      <c r="O41" s="1">
        <v>549</v>
      </c>
      <c r="Q41" s="5">
        <v>586</v>
      </c>
    </row>
    <row r="42" spans="1:17" s="5" customFormat="1" ht="15">
      <c r="A42" s="100"/>
      <c r="B42" s="100" t="s">
        <v>302</v>
      </c>
      <c r="C42" s="268">
        <v>0</v>
      </c>
      <c r="D42" s="4"/>
      <c r="E42" s="268">
        <v>0</v>
      </c>
      <c r="F42" s="269"/>
      <c r="G42" s="268">
        <v>0</v>
      </c>
      <c r="H42" s="4"/>
      <c r="I42" s="268">
        <v>0</v>
      </c>
      <c r="K42" s="268">
        <v>0</v>
      </c>
      <c r="M42" s="268">
        <v>0</v>
      </c>
      <c r="O42" s="1">
        <v>10</v>
      </c>
      <c r="Q42" s="5">
        <v>106</v>
      </c>
    </row>
    <row r="43" spans="1:17" s="5" customFormat="1" ht="15">
      <c r="A43" s="100"/>
      <c r="B43" s="100" t="s">
        <v>174</v>
      </c>
      <c r="C43" s="184">
        <v>0</v>
      </c>
      <c r="D43" s="4"/>
      <c r="E43" s="4">
        <v>66</v>
      </c>
      <c r="F43" s="8"/>
      <c r="G43" s="184">
        <v>0</v>
      </c>
      <c r="H43" s="4"/>
      <c r="I43" s="184">
        <v>0</v>
      </c>
      <c r="K43" s="184">
        <v>0</v>
      </c>
      <c r="M43" s="184">
        <v>0</v>
      </c>
      <c r="O43" s="184">
        <v>0</v>
      </c>
      <c r="Q43" s="184">
        <v>0</v>
      </c>
    </row>
    <row r="44" spans="1:17" s="134" customFormat="1" ht="15">
      <c r="A44" s="266"/>
      <c r="B44" s="266" t="s">
        <v>175</v>
      </c>
      <c r="C44" s="117">
        <v>469</v>
      </c>
      <c r="D44" s="116"/>
      <c r="E44" s="1">
        <v>500</v>
      </c>
      <c r="F44" s="116"/>
      <c r="G44" s="1">
        <v>500</v>
      </c>
      <c r="H44" s="116"/>
      <c r="I44" s="1">
        <v>487</v>
      </c>
      <c r="K44" s="1">
        <v>461</v>
      </c>
      <c r="M44" s="1">
        <v>486</v>
      </c>
      <c r="O44" s="1">
        <v>509</v>
      </c>
      <c r="Q44" s="134">
        <v>540</v>
      </c>
    </row>
    <row r="45" spans="1:17" s="165" customFormat="1" ht="15">
      <c r="A45" s="9"/>
      <c r="B45" s="12" t="s">
        <v>113</v>
      </c>
      <c r="C45" s="18">
        <v>1352</v>
      </c>
      <c r="D45" s="36"/>
      <c r="E45" s="18">
        <v>1368</v>
      </c>
      <c r="F45" s="36"/>
      <c r="G45" s="18">
        <v>1366</v>
      </c>
      <c r="H45" s="36"/>
      <c r="I45" s="18">
        <v>1336</v>
      </c>
      <c r="K45" s="18">
        <v>1402</v>
      </c>
      <c r="M45" s="18">
        <v>1516</v>
      </c>
      <c r="O45" s="18">
        <v>1658</v>
      </c>
      <c r="Q45" s="18">
        <v>1688</v>
      </c>
    </row>
    <row r="46" spans="1:17" s="165" customFormat="1" ht="15">
      <c r="A46" s="12"/>
      <c r="B46" s="12"/>
      <c r="C46" s="1">
        <f>SUM(C36:C45)</f>
        <v>8660</v>
      </c>
      <c r="D46" s="1"/>
      <c r="E46" s="1">
        <f>SUM(E36:E45)</f>
        <v>8848</v>
      </c>
      <c r="F46" s="1"/>
      <c r="G46" s="1">
        <f>SUM(G36:G45)</f>
        <v>8787</v>
      </c>
      <c r="H46" s="1"/>
      <c r="I46" s="1">
        <f>SUM(I36:I45)</f>
        <v>8222</v>
      </c>
      <c r="K46" s="1">
        <f>SUM(K36:K45)</f>
        <v>8937</v>
      </c>
      <c r="M46" s="1">
        <f>SUM(M36:M45)</f>
        <v>9468</v>
      </c>
      <c r="O46" s="1">
        <f>SUM(O36:O45)</f>
        <v>10325</v>
      </c>
      <c r="Q46" s="1">
        <f>SUM(Q36:Q45)</f>
        <v>10538</v>
      </c>
    </row>
    <row r="47" spans="1:17" s="259" customFormat="1" ht="15" customHeight="1">
      <c r="A47" s="236"/>
      <c r="B47" s="101"/>
      <c r="C47" s="41"/>
      <c r="D47" s="41"/>
      <c r="E47" s="41"/>
      <c r="F47" s="41"/>
      <c r="G47" s="41"/>
      <c r="H47" s="41"/>
      <c r="I47" s="41"/>
      <c r="K47" s="41"/>
      <c r="M47" s="41"/>
      <c r="O47" s="41"/>
    </row>
    <row r="48" spans="1:17" s="165" customFormat="1" ht="15.75" thickBot="1">
      <c r="A48" s="9" t="s">
        <v>176</v>
      </c>
      <c r="B48" s="9"/>
      <c r="C48" s="25">
        <f>C33-C46</f>
        <v>285</v>
      </c>
      <c r="D48" s="4"/>
      <c r="E48" s="25">
        <f>E33-E46</f>
        <v>236</v>
      </c>
      <c r="F48" s="4"/>
      <c r="G48" s="25">
        <f>G33-G46</f>
        <v>137</v>
      </c>
      <c r="H48" s="4"/>
      <c r="I48" s="25">
        <f>I33-I46</f>
        <v>338</v>
      </c>
      <c r="K48" s="25">
        <f>K33-K46</f>
        <v>710</v>
      </c>
      <c r="M48" s="25">
        <f>M33-M46</f>
        <v>900</v>
      </c>
      <c r="O48" s="25">
        <f>O33-O46</f>
        <v>463</v>
      </c>
      <c r="Q48" s="25">
        <f>Q33-Q46</f>
        <v>737</v>
      </c>
    </row>
    <row r="49" spans="1:17" s="165" customFormat="1" ht="15.75" thickTop="1">
      <c r="A49" s="9"/>
      <c r="B49" s="12"/>
      <c r="C49" s="1"/>
      <c r="D49" s="1"/>
      <c r="E49" s="1"/>
      <c r="F49" s="1"/>
      <c r="G49" s="1"/>
      <c r="H49" s="1"/>
      <c r="I49" s="1"/>
      <c r="K49" s="1"/>
    </row>
    <row r="50" spans="1:17" s="165" customFormat="1" ht="15">
      <c r="A50" s="9"/>
      <c r="B50" s="9"/>
      <c r="C50" s="1"/>
      <c r="D50" s="1"/>
      <c r="E50" s="1"/>
      <c r="F50" s="1"/>
      <c r="G50" s="1"/>
      <c r="H50" s="1"/>
      <c r="I50" s="1"/>
      <c r="K50" s="1"/>
    </row>
    <row r="51" spans="1:17" s="165" customFormat="1" ht="15">
      <c r="A51" s="9"/>
      <c r="B51" s="9"/>
      <c r="C51" s="4"/>
      <c r="D51" s="4"/>
      <c r="E51" s="4"/>
      <c r="F51" s="4"/>
      <c r="G51" s="4"/>
      <c r="H51" s="4"/>
      <c r="I51" s="4"/>
      <c r="K51" s="4"/>
    </row>
    <row r="52" spans="1:17" s="165" customFormat="1" ht="15">
      <c r="A52" s="33" t="s">
        <v>126</v>
      </c>
      <c r="B52" s="102"/>
      <c r="C52" s="36"/>
      <c r="D52" s="36"/>
      <c r="E52" s="36"/>
      <c r="F52" s="36"/>
      <c r="G52" s="36"/>
      <c r="H52" s="36"/>
      <c r="I52" s="36"/>
      <c r="K52" s="36"/>
    </row>
    <row r="53" spans="1:17" s="165" customFormat="1" ht="15">
      <c r="A53" s="33"/>
      <c r="B53" s="102"/>
      <c r="C53" s="37"/>
      <c r="D53" s="37"/>
      <c r="E53" s="37"/>
      <c r="F53" s="37"/>
      <c r="G53" s="37"/>
      <c r="H53" s="37"/>
      <c r="I53" s="37"/>
      <c r="K53" s="37"/>
    </row>
    <row r="54" spans="1:17" s="124" customFormat="1" ht="19.5" customHeight="1">
      <c r="A54" s="66" t="s">
        <v>127</v>
      </c>
      <c r="B54" s="97"/>
      <c r="C54" s="136">
        <f>C48/C33</f>
        <v>3.1861375069871439E-2</v>
      </c>
      <c r="D54" s="136"/>
      <c r="E54" s="136">
        <f>E48/E33</f>
        <v>2.5979744605900485E-2</v>
      </c>
      <c r="F54" s="136"/>
      <c r="G54" s="136">
        <f>G48/G33</f>
        <v>1.5351860152398028E-2</v>
      </c>
      <c r="H54" s="136"/>
      <c r="I54" s="136">
        <f>I48/I33</f>
        <v>3.9485981308411217E-2</v>
      </c>
      <c r="K54" s="136">
        <f>K48/K33</f>
        <v>7.3598009743961856E-2</v>
      </c>
      <c r="M54" s="136">
        <f>M48/M33</f>
        <v>8.6805555555555552E-2</v>
      </c>
      <c r="O54" s="136">
        <f>O48/O33</f>
        <v>4.2918057100482014E-2</v>
      </c>
      <c r="Q54" s="136">
        <f>Q48/Q33</f>
        <v>6.5365853658536588E-2</v>
      </c>
    </row>
    <row r="55" spans="1:17" ht="15">
      <c r="A55" s="12"/>
      <c r="B55" s="9"/>
      <c r="C55" s="40"/>
      <c r="D55" s="40"/>
      <c r="E55" s="40"/>
      <c r="F55" s="40"/>
      <c r="G55" s="40"/>
      <c r="H55" s="40"/>
      <c r="I55" s="40"/>
    </row>
    <row r="56" spans="1:17" ht="3.75" customHeight="1">
      <c r="B56" s="12"/>
      <c r="C56" s="58"/>
      <c r="D56" s="58"/>
      <c r="E56" s="235"/>
      <c r="F56" s="235"/>
      <c r="G56" s="235"/>
      <c r="H56" s="58"/>
      <c r="I56" s="58"/>
    </row>
    <row r="57" spans="1:17" ht="14.25" customHeight="1">
      <c r="A57" s="88" t="s">
        <v>132</v>
      </c>
      <c r="B57" s="524" t="s">
        <v>177</v>
      </c>
      <c r="C57" s="524"/>
      <c r="D57" s="524"/>
      <c r="E57" s="524"/>
      <c r="F57" s="524"/>
      <c r="G57" s="524"/>
      <c r="H57" s="524"/>
      <c r="I57" s="524"/>
      <c r="J57" s="524"/>
      <c r="K57" s="524"/>
      <c r="L57" s="524"/>
      <c r="M57" s="524"/>
      <c r="N57" s="524"/>
      <c r="O57" s="524"/>
      <c r="P57" s="524"/>
      <c r="Q57" s="524"/>
    </row>
    <row r="58" spans="1:17" ht="16.350000000000001" customHeight="1">
      <c r="A58" s="59"/>
      <c r="B58" s="522"/>
      <c r="C58" s="523"/>
      <c r="D58" s="523"/>
      <c r="E58" s="523"/>
      <c r="F58" s="523"/>
      <c r="G58" s="523"/>
      <c r="H58" s="523"/>
      <c r="I58" s="523"/>
    </row>
    <row r="59" spans="1:17" ht="16.5" customHeight="1">
      <c r="A59" s="220" t="s">
        <v>148</v>
      </c>
      <c r="B59" s="10"/>
      <c r="C59" s="10"/>
      <c r="D59" s="10"/>
      <c r="E59" s="10"/>
      <c r="F59" s="10"/>
      <c r="G59" s="10"/>
      <c r="H59" s="10"/>
      <c r="I59" s="10"/>
    </row>
    <row r="60" spans="1:17" ht="16.5" customHeight="1">
      <c r="A60" s="10"/>
      <c r="B60" s="10"/>
      <c r="C60" s="10"/>
      <c r="D60" s="10"/>
      <c r="E60" s="10"/>
      <c r="F60" s="10"/>
      <c r="G60" s="10"/>
      <c r="H60" s="10"/>
      <c r="I60" s="10"/>
    </row>
    <row r="61" spans="1:17" ht="13.5" customHeight="1">
      <c r="A61" s="10"/>
      <c r="B61" s="10"/>
      <c r="C61" s="12"/>
      <c r="D61" s="12"/>
      <c r="E61" s="237"/>
      <c r="F61" s="237"/>
      <c r="G61" s="237"/>
      <c r="H61" s="237"/>
      <c r="I61" s="83"/>
    </row>
    <row r="62" spans="1:17" ht="15" customHeight="1">
      <c r="A62" s="10"/>
      <c r="B62" s="12"/>
      <c r="C62" s="4"/>
      <c r="D62" s="4"/>
      <c r="E62" s="12"/>
      <c r="F62" s="12"/>
      <c r="G62" s="12"/>
      <c r="H62" s="12"/>
      <c r="I62" s="12"/>
    </row>
    <row r="63" spans="1:17" ht="15" customHeight="1">
      <c r="A63" s="204"/>
    </row>
    <row r="64" spans="1:17" ht="14.25" customHeight="1">
      <c r="B64" s="77"/>
      <c r="C64" s="77"/>
      <c r="D64" s="77"/>
      <c r="E64" s="77"/>
      <c r="F64" s="77"/>
      <c r="G64" s="77"/>
      <c r="H64" s="77"/>
      <c r="I64" s="77"/>
    </row>
  </sheetData>
  <mergeCells count="5">
    <mergeCell ref="A1:Q1"/>
    <mergeCell ref="A2:Q2"/>
    <mergeCell ref="A3:Q3"/>
    <mergeCell ref="B58:I58"/>
    <mergeCell ref="B57:Q57"/>
  </mergeCells>
  <printOptions horizontalCentered="1"/>
  <pageMargins left="0.75" right="0.75" top="0.5" bottom="0.5" header="0.5" footer="0.25"/>
  <pageSetup scale="58" firstPageNumber="2" orientation="portrait" r:id="rId1"/>
  <headerFooter scaleWithDoc="0" alignWithMargins="0">
    <oddFooter>&amp;L&amp;"Arial,Regular"&amp;10 9 / Q4 FY23 Stat Book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9629-49B1-471F-97EA-FD3130D11579}">
  <sheetPr>
    <pageSetUpPr fitToPage="1"/>
  </sheetPr>
  <dimension ref="A1:R66"/>
  <sheetViews>
    <sheetView view="pageBreakPreview" topLeftCell="B1" zoomScaleNormal="80" zoomScaleSheetLayoutView="100" workbookViewId="0">
      <selection sqref="A1:Q1"/>
    </sheetView>
  </sheetViews>
  <sheetFormatPr defaultColWidth="10.625" defaultRowHeight="12.75"/>
  <cols>
    <col min="1" max="1" width="2.625" style="20" customWidth="1"/>
    <col min="2" max="2" width="43.125" style="20" customWidth="1"/>
    <col min="3" max="3" width="12" style="20" customWidth="1"/>
    <col min="4" max="4" width="0.625" style="20" customWidth="1"/>
    <col min="5" max="5" width="12" style="20" customWidth="1"/>
    <col min="6" max="6" width="0.625" style="20" customWidth="1"/>
    <col min="7" max="7" width="12" style="20" customWidth="1"/>
    <col min="8" max="8" width="0.625" style="20" customWidth="1"/>
    <col min="9" max="9" width="12" style="20" customWidth="1"/>
    <col min="10" max="10" width="0.625" style="20" customWidth="1"/>
    <col min="11" max="11" width="12" style="20" customWidth="1"/>
    <col min="12" max="12" width="0.625" style="20" customWidth="1"/>
    <col min="13" max="13" width="12" style="20" customWidth="1"/>
    <col min="14" max="14" width="0.625" style="20" customWidth="1"/>
    <col min="15" max="15" width="12" style="20" customWidth="1"/>
    <col min="16" max="16" width="0.625" style="20" customWidth="1"/>
    <col min="17" max="17" width="12" style="20" customWidth="1"/>
    <col min="18" max="16384" width="10.625" style="10"/>
  </cols>
  <sheetData>
    <row r="1" spans="1:18" s="264" customFormat="1" ht="24.75" customHeight="1">
      <c r="A1" s="518" t="s">
        <v>156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18" s="264" customFormat="1" ht="24.75" customHeight="1">
      <c r="A2" s="518" t="s">
        <v>134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18" s="264" customFormat="1" ht="24.75" customHeight="1">
      <c r="A3" s="518" t="s">
        <v>285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18" s="78" customFormat="1" ht="14.85" customHeight="1">
      <c r="A4" s="82"/>
      <c r="B4" s="98"/>
      <c r="C4" s="28"/>
      <c r="D4" s="28"/>
      <c r="E4" s="98"/>
      <c r="F4" s="98"/>
      <c r="G4" s="82"/>
      <c r="H4" s="82"/>
      <c r="I4" s="82"/>
      <c r="J4" s="28"/>
      <c r="K4" s="28"/>
      <c r="L4" s="28"/>
      <c r="M4" s="98"/>
      <c r="N4" s="98"/>
      <c r="O4" s="82"/>
      <c r="P4" s="82"/>
      <c r="Q4" s="82"/>
    </row>
    <row r="5" spans="1:18">
      <c r="A5" s="20" t="s">
        <v>149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</row>
    <row r="6" spans="1:18">
      <c r="A6" s="20" t="s">
        <v>51</v>
      </c>
      <c r="B6" s="177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s="165" customFormat="1" ht="16.5" thickBot="1">
      <c r="A7" s="12"/>
      <c r="B7" s="12"/>
      <c r="C7" s="29" t="s">
        <v>52</v>
      </c>
      <c r="D7" s="29"/>
      <c r="E7" s="29"/>
      <c r="F7" s="29"/>
      <c r="G7" s="29"/>
      <c r="H7" s="29"/>
      <c r="I7" s="29"/>
      <c r="J7" s="178"/>
      <c r="K7" s="29" t="s">
        <v>215</v>
      </c>
      <c r="L7" s="29"/>
      <c r="M7" s="29"/>
      <c r="N7" s="29"/>
      <c r="O7" s="29"/>
      <c r="P7" s="29"/>
      <c r="Q7" s="29"/>
    </row>
    <row r="8" spans="1:18" s="24" customFormat="1" ht="15.75">
      <c r="A8" s="99"/>
      <c r="B8" s="99"/>
      <c r="C8" s="24" t="s">
        <v>135</v>
      </c>
      <c r="E8" s="24" t="s">
        <v>136</v>
      </c>
      <c r="G8" s="24" t="s">
        <v>137</v>
      </c>
      <c r="I8" s="24" t="s">
        <v>138</v>
      </c>
      <c r="K8" s="24" t="s">
        <v>135</v>
      </c>
      <c r="M8" s="24" t="s">
        <v>136</v>
      </c>
      <c r="O8" s="24" t="s">
        <v>137</v>
      </c>
      <c r="Q8" s="24" t="s">
        <v>138</v>
      </c>
    </row>
    <row r="9" spans="1:18" s="24" customFormat="1" ht="15.75">
      <c r="A9" s="99"/>
      <c r="B9" s="99"/>
      <c r="C9" s="11" t="s">
        <v>139</v>
      </c>
      <c r="D9" s="11"/>
      <c r="E9" s="24" t="s">
        <v>140</v>
      </c>
      <c r="G9" s="11" t="s">
        <v>139</v>
      </c>
      <c r="H9" s="11"/>
      <c r="I9" s="11" t="s">
        <v>139</v>
      </c>
      <c r="J9" s="11"/>
      <c r="K9" s="11" t="s">
        <v>139</v>
      </c>
      <c r="L9" s="11"/>
      <c r="M9" s="24" t="s">
        <v>140</v>
      </c>
      <c r="O9" s="11" t="s">
        <v>139</v>
      </c>
      <c r="P9" s="11"/>
      <c r="Q9" s="11" t="s">
        <v>139</v>
      </c>
    </row>
    <row r="10" spans="1:18" s="24" customFormat="1" ht="15.75">
      <c r="A10" s="9" t="s">
        <v>157</v>
      </c>
      <c r="B10" s="33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79"/>
      <c r="O10" s="379"/>
      <c r="P10" s="11"/>
      <c r="Q10" s="11"/>
    </row>
    <row r="11" spans="1:18" s="165" customFormat="1" ht="5.0999999999999996" customHeight="1">
      <c r="A11" s="12"/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05"/>
      <c r="O11" s="305"/>
      <c r="P11" s="1"/>
      <c r="Q11" s="1"/>
    </row>
    <row r="12" spans="1:18" s="165" customFormat="1" ht="15">
      <c r="A12" s="12"/>
      <c r="B12" s="12" t="s">
        <v>158</v>
      </c>
      <c r="C12" s="103">
        <v>2170</v>
      </c>
      <c r="D12" s="3"/>
      <c r="E12" s="103">
        <v>2249</v>
      </c>
      <c r="F12" s="3"/>
      <c r="G12" s="103">
        <v>2275</v>
      </c>
      <c r="H12" s="3"/>
      <c r="I12" s="103">
        <v>2390</v>
      </c>
      <c r="J12" s="3"/>
      <c r="K12" s="103">
        <v>2316</v>
      </c>
      <c r="L12" s="3"/>
      <c r="M12" s="103">
        <v>2237</v>
      </c>
      <c r="N12" s="376"/>
      <c r="O12" s="380">
        <v>2165</v>
      </c>
      <c r="P12" s="3"/>
      <c r="Q12" s="380">
        <v>2198</v>
      </c>
      <c r="R12" s="103"/>
    </row>
    <row r="13" spans="1:18" s="165" customFormat="1" ht="15">
      <c r="A13" s="12"/>
      <c r="B13" s="12" t="s">
        <v>159</v>
      </c>
      <c r="C13" s="18">
        <v>482</v>
      </c>
      <c r="D13" s="37"/>
      <c r="E13" s="18">
        <v>474</v>
      </c>
      <c r="F13" s="7"/>
      <c r="G13" s="18">
        <v>479</v>
      </c>
      <c r="H13" s="37"/>
      <c r="I13" s="18">
        <v>536</v>
      </c>
      <c r="J13" s="37"/>
      <c r="K13" s="18">
        <v>525</v>
      </c>
      <c r="L13" s="37"/>
      <c r="M13" s="18">
        <v>474</v>
      </c>
      <c r="N13" s="7"/>
      <c r="O13" s="306">
        <v>478</v>
      </c>
      <c r="P13" s="37"/>
      <c r="Q13" s="306">
        <v>503</v>
      </c>
      <c r="R13" s="103"/>
    </row>
    <row r="14" spans="1:18" s="165" customFormat="1" ht="15">
      <c r="A14" s="12"/>
      <c r="B14" s="12" t="s">
        <v>160</v>
      </c>
      <c r="C14" s="1">
        <f>SUM(C12:C13)</f>
        <v>2652</v>
      </c>
      <c r="D14" s="1"/>
      <c r="E14" s="1">
        <f>SUM(E12:E13)</f>
        <v>2723</v>
      </c>
      <c r="F14" s="1"/>
      <c r="G14" s="1">
        <f>SUM(G12:G13)</f>
        <v>2754</v>
      </c>
      <c r="H14" s="1"/>
      <c r="I14" s="1">
        <f>SUM(I12:I13)</f>
        <v>2926</v>
      </c>
      <c r="J14" s="1"/>
      <c r="K14" s="1">
        <f>SUM(K12:K13)</f>
        <v>2841</v>
      </c>
      <c r="L14" s="1"/>
      <c r="M14" s="1">
        <f>SUM(M12:M13)</f>
        <v>2711</v>
      </c>
      <c r="N14" s="305"/>
      <c r="O14" s="305">
        <f>SUM(O12:O13)</f>
        <v>2643</v>
      </c>
      <c r="P14" s="1"/>
      <c r="Q14" s="305">
        <f>SUM(Q12:Q13)</f>
        <v>2701</v>
      </c>
      <c r="R14" s="103"/>
    </row>
    <row r="15" spans="1:18" s="165" customFormat="1" ht="15">
      <c r="A15" s="9"/>
      <c r="B15" s="9" t="s">
        <v>161</v>
      </c>
      <c r="C15" s="91">
        <v>1231</v>
      </c>
      <c r="D15" s="37"/>
      <c r="E15" s="91">
        <v>1307</v>
      </c>
      <c r="F15" s="7"/>
      <c r="G15" s="91">
        <v>1422</v>
      </c>
      <c r="H15" s="37"/>
      <c r="I15" s="91">
        <v>1370</v>
      </c>
      <c r="J15" s="37"/>
      <c r="K15" s="91">
        <v>1287</v>
      </c>
      <c r="L15" s="37"/>
      <c r="M15" s="91">
        <v>1253</v>
      </c>
      <c r="N15" s="7"/>
      <c r="O15" s="381">
        <v>1346</v>
      </c>
      <c r="P15" s="37"/>
      <c r="Q15" s="381">
        <v>1242</v>
      </c>
      <c r="R15" s="103"/>
    </row>
    <row r="16" spans="1:18" s="165" customFormat="1" ht="15">
      <c r="A16" s="9"/>
      <c r="B16" s="9" t="s">
        <v>178</v>
      </c>
      <c r="C16" s="52">
        <f>SUM(C14:C15)</f>
        <v>3883</v>
      </c>
      <c r="D16" s="1"/>
      <c r="E16" s="52">
        <f>SUM(E14:E15)</f>
        <v>4030</v>
      </c>
      <c r="F16" s="1"/>
      <c r="G16" s="52">
        <f>SUM(G14:G15)</f>
        <v>4176</v>
      </c>
      <c r="H16" s="1"/>
      <c r="I16" s="52">
        <f>SUM(I14:I15)</f>
        <v>4296</v>
      </c>
      <c r="J16" s="1"/>
      <c r="K16" s="52">
        <f>SUM(K14:K15)</f>
        <v>4128</v>
      </c>
      <c r="L16" s="1"/>
      <c r="M16" s="52">
        <f>SUM(M14:M15)</f>
        <v>3964</v>
      </c>
      <c r="N16" s="305"/>
      <c r="O16" s="375">
        <f>SUM(O14:O15)</f>
        <v>3989</v>
      </c>
      <c r="P16" s="1"/>
      <c r="Q16" s="375">
        <f>SUM(Q14:Q15)</f>
        <v>3943</v>
      </c>
      <c r="R16" s="103"/>
    </row>
    <row r="17" spans="1:18" s="165" customFormat="1" ht="15">
      <c r="A17" s="9"/>
      <c r="B17" s="9" t="s">
        <v>163</v>
      </c>
      <c r="C17" s="91">
        <v>2839</v>
      </c>
      <c r="E17" s="91">
        <v>3107</v>
      </c>
      <c r="G17" s="91">
        <v>2991</v>
      </c>
      <c r="I17" s="91">
        <v>3193</v>
      </c>
      <c r="K17" s="91">
        <v>2897</v>
      </c>
      <c r="M17" s="91">
        <v>2823</v>
      </c>
      <c r="N17" s="310"/>
      <c r="O17" s="381">
        <v>2566</v>
      </c>
      <c r="Q17" s="381">
        <v>2653</v>
      </c>
      <c r="R17" s="103"/>
    </row>
    <row r="18" spans="1:18" s="165" customFormat="1" ht="15">
      <c r="A18" s="9"/>
      <c r="B18" s="9" t="s">
        <v>164</v>
      </c>
      <c r="C18" s="91">
        <v>669</v>
      </c>
      <c r="D18" s="1"/>
      <c r="E18" s="91">
        <v>706</v>
      </c>
      <c r="F18" s="8"/>
      <c r="G18" s="91">
        <v>697</v>
      </c>
      <c r="H18" s="1"/>
      <c r="I18" s="91">
        <v>766</v>
      </c>
      <c r="J18" s="1"/>
      <c r="K18" s="91">
        <v>707</v>
      </c>
      <c r="L18" s="1"/>
      <c r="M18" s="91">
        <v>711</v>
      </c>
      <c r="N18" s="8"/>
      <c r="O18" s="381">
        <v>698</v>
      </c>
      <c r="P18" s="1"/>
      <c r="Q18" s="381">
        <v>795</v>
      </c>
      <c r="R18" s="103"/>
    </row>
    <row r="19" spans="1:18" s="165" customFormat="1" ht="30">
      <c r="A19" s="9"/>
      <c r="B19" s="267" t="s">
        <v>179</v>
      </c>
      <c r="C19" s="52">
        <f>SUM(C17:C18)</f>
        <v>3508</v>
      </c>
      <c r="D19" s="1"/>
      <c r="E19" s="52">
        <f>SUM(E17:E18)</f>
        <v>3813</v>
      </c>
      <c r="F19" s="8"/>
      <c r="G19" s="52">
        <f>SUM(G17:G18)</f>
        <v>3688</v>
      </c>
      <c r="H19" s="1"/>
      <c r="I19" s="52">
        <f>SUM(I17:I18)</f>
        <v>3959</v>
      </c>
      <c r="J19" s="1"/>
      <c r="K19" s="52">
        <f>SUM(K17:K18)</f>
        <v>3604</v>
      </c>
      <c r="L19" s="1"/>
      <c r="M19" s="52">
        <f>SUM(M17:M18)</f>
        <v>3534</v>
      </c>
      <c r="N19" s="8"/>
      <c r="O19" s="375">
        <f>SUM(O17:O18)</f>
        <v>3264</v>
      </c>
      <c r="P19" s="1"/>
      <c r="Q19" s="375">
        <f>SUM(Q17:Q18)</f>
        <v>3448</v>
      </c>
      <c r="R19" s="103"/>
    </row>
    <row r="20" spans="1:18" s="165" customFormat="1" ht="18">
      <c r="A20" s="12"/>
      <c r="B20" s="9" t="s">
        <v>180</v>
      </c>
      <c r="C20" s="18">
        <v>1114</v>
      </c>
      <c r="D20" s="37"/>
      <c r="E20" s="18">
        <v>1147</v>
      </c>
      <c r="F20" s="7"/>
      <c r="G20" s="18">
        <v>1016</v>
      </c>
      <c r="H20" s="37"/>
      <c r="I20" s="18">
        <v>1063</v>
      </c>
      <c r="J20" s="37"/>
      <c r="K20" s="18">
        <v>974</v>
      </c>
      <c r="L20" s="37"/>
      <c r="M20" s="18">
        <v>1036</v>
      </c>
      <c r="N20" s="7"/>
      <c r="O20" s="306">
        <v>1003</v>
      </c>
      <c r="P20" s="37"/>
      <c r="Q20" s="306">
        <v>1030</v>
      </c>
      <c r="R20" s="103"/>
    </row>
    <row r="21" spans="1:18" s="165" customFormat="1" ht="15">
      <c r="A21" s="9"/>
      <c r="B21" s="9" t="s">
        <v>167</v>
      </c>
      <c r="C21" s="1">
        <f>C16+C19+C20</f>
        <v>8505</v>
      </c>
      <c r="D21" s="1"/>
      <c r="E21" s="1">
        <f>E16+E19+E20</f>
        <v>8990</v>
      </c>
      <c r="F21" s="1"/>
      <c r="G21" s="1">
        <f>G16+G19+G20</f>
        <v>8880</v>
      </c>
      <c r="H21" s="1"/>
      <c r="I21" s="1">
        <f>I16+I19+I20</f>
        <v>9318</v>
      </c>
      <c r="J21" s="1"/>
      <c r="K21" s="1">
        <f>K16+K19+K20</f>
        <v>8706</v>
      </c>
      <c r="L21" s="1"/>
      <c r="M21" s="1">
        <f>M16+M19+M20</f>
        <v>8534</v>
      </c>
      <c r="N21" s="305"/>
      <c r="O21" s="305">
        <f>O16+O19+O20</f>
        <v>8256</v>
      </c>
      <c r="P21" s="1"/>
      <c r="Q21" s="305">
        <f>Q16+Q19+Q20</f>
        <v>8421</v>
      </c>
      <c r="R21" s="103"/>
    </row>
    <row r="22" spans="1:18" s="165" customFormat="1" ht="5.0999999999999996" customHeight="1">
      <c r="A22" s="12"/>
      <c r="B22" s="12"/>
      <c r="D22" s="1"/>
      <c r="F22" s="1"/>
      <c r="H22" s="1"/>
      <c r="J22" s="1"/>
      <c r="L22" s="1"/>
      <c r="N22" s="305"/>
      <c r="O22" s="310"/>
      <c r="P22" s="1"/>
      <c r="Q22" s="310"/>
      <c r="R22" s="103"/>
    </row>
    <row r="23" spans="1:18" s="165" customFormat="1" ht="15">
      <c r="A23" s="9" t="s">
        <v>168</v>
      </c>
      <c r="B23" s="9"/>
      <c r="D23" s="15"/>
      <c r="F23" s="1"/>
      <c r="H23" s="15"/>
      <c r="J23" s="15"/>
      <c r="L23" s="15"/>
      <c r="N23" s="305"/>
      <c r="O23" s="310"/>
      <c r="P23" s="15"/>
      <c r="Q23" s="310"/>
      <c r="R23" s="103"/>
    </row>
    <row r="24" spans="1:18" s="165" customFormat="1" ht="5.0999999999999996" customHeight="1">
      <c r="A24" s="12"/>
      <c r="B24" s="12"/>
      <c r="D24" s="1"/>
      <c r="F24" s="1"/>
      <c r="H24" s="1"/>
      <c r="J24" s="1"/>
      <c r="L24" s="1"/>
      <c r="N24" s="305"/>
      <c r="O24" s="310"/>
      <c r="P24" s="1"/>
      <c r="Q24" s="310"/>
      <c r="R24" s="103"/>
    </row>
    <row r="25" spans="1:18" s="165" customFormat="1" ht="15">
      <c r="A25" s="9"/>
      <c r="B25" s="9" t="s">
        <v>169</v>
      </c>
      <c r="C25" s="1">
        <v>775</v>
      </c>
      <c r="D25" s="1"/>
      <c r="E25" s="1">
        <v>775</v>
      </c>
      <c r="F25" s="8"/>
      <c r="G25" s="1">
        <v>712</v>
      </c>
      <c r="H25" s="1"/>
      <c r="I25" s="1">
        <v>779</v>
      </c>
      <c r="J25" s="1"/>
      <c r="K25" s="1">
        <v>796</v>
      </c>
      <c r="L25" s="1"/>
      <c r="M25" s="1">
        <v>784</v>
      </c>
      <c r="N25" s="8"/>
      <c r="O25" s="305">
        <v>719</v>
      </c>
      <c r="P25" s="1"/>
      <c r="Q25" s="305">
        <v>607</v>
      </c>
      <c r="R25" s="103"/>
    </row>
    <row r="26" spans="1:18" s="165" customFormat="1" ht="15">
      <c r="A26" s="9"/>
      <c r="B26" s="325" t="s">
        <v>163</v>
      </c>
      <c r="C26" s="1">
        <v>873</v>
      </c>
      <c r="D26" s="1"/>
      <c r="E26" s="1">
        <v>994</v>
      </c>
      <c r="F26" s="8"/>
      <c r="G26" s="1">
        <v>948</v>
      </c>
      <c r="H26" s="1"/>
      <c r="I26" s="1">
        <v>1025</v>
      </c>
      <c r="J26" s="1"/>
      <c r="K26" s="1">
        <v>888</v>
      </c>
      <c r="L26" s="1"/>
      <c r="M26" s="1">
        <v>811</v>
      </c>
      <c r="N26" s="8"/>
      <c r="O26" s="305">
        <v>687</v>
      </c>
      <c r="P26" s="1"/>
      <c r="Q26" s="305">
        <v>674</v>
      </c>
      <c r="R26" s="103"/>
    </row>
    <row r="27" spans="1:18" s="165" customFormat="1" ht="15">
      <c r="A27" s="9"/>
      <c r="B27" s="9" t="s">
        <v>164</v>
      </c>
      <c r="C27" s="1">
        <v>414</v>
      </c>
      <c r="D27" s="1"/>
      <c r="E27" s="1">
        <v>438</v>
      </c>
      <c r="F27" s="8"/>
      <c r="G27" s="1">
        <v>378</v>
      </c>
      <c r="H27" s="1"/>
      <c r="I27" s="1">
        <v>423</v>
      </c>
      <c r="J27" s="1"/>
      <c r="K27" s="1">
        <v>377</v>
      </c>
      <c r="L27" s="1"/>
      <c r="M27" s="1">
        <v>388</v>
      </c>
      <c r="N27" s="8"/>
      <c r="O27" s="305">
        <v>358</v>
      </c>
      <c r="P27" s="1"/>
      <c r="Q27" s="305">
        <v>387</v>
      </c>
      <c r="R27" s="103"/>
    </row>
    <row r="28" spans="1:18" s="165" customFormat="1" ht="15">
      <c r="A28" s="12"/>
      <c r="B28" s="319" t="s">
        <v>170</v>
      </c>
      <c r="C28" s="18">
        <v>47</v>
      </c>
      <c r="D28" s="37"/>
      <c r="E28" s="18">
        <v>47</v>
      </c>
      <c r="F28" s="7"/>
      <c r="G28" s="18">
        <v>40</v>
      </c>
      <c r="H28" s="37"/>
      <c r="I28" s="18">
        <v>43</v>
      </c>
      <c r="J28" s="37"/>
      <c r="K28" s="18">
        <v>41</v>
      </c>
      <c r="L28" s="37"/>
      <c r="M28" s="18">
        <v>39</v>
      </c>
      <c r="N28" s="7"/>
      <c r="O28" s="306">
        <v>47</v>
      </c>
      <c r="P28" s="37"/>
      <c r="Q28" s="306">
        <v>39</v>
      </c>
      <c r="R28" s="103"/>
    </row>
    <row r="29" spans="1:18" s="165" customFormat="1" ht="15">
      <c r="A29" s="31"/>
      <c r="B29" s="9" t="s">
        <v>171</v>
      </c>
      <c r="C29" s="1">
        <f>SUM(C25:C28)</f>
        <v>2109</v>
      </c>
      <c r="D29" s="1"/>
      <c r="E29" s="1">
        <f>SUM(E25:E28)</f>
        <v>2254</v>
      </c>
      <c r="F29" s="1"/>
      <c r="G29" s="1">
        <f>SUM(G25:G28)</f>
        <v>2078</v>
      </c>
      <c r="H29" s="1"/>
      <c r="I29" s="1">
        <f>SUM(I25:I28)</f>
        <v>2270</v>
      </c>
      <c r="J29" s="1"/>
      <c r="K29" s="1">
        <f>SUM(K25:K28)</f>
        <v>2102</v>
      </c>
      <c r="L29" s="1"/>
      <c r="M29" s="1">
        <f>SUM(M25:M28)</f>
        <v>2022</v>
      </c>
      <c r="N29" s="305"/>
      <c r="O29" s="305">
        <f>SUM(O25:O28)</f>
        <v>1811</v>
      </c>
      <c r="P29" s="1"/>
      <c r="Q29" s="305">
        <f>SUM(Q25:Q28)</f>
        <v>1707</v>
      </c>
      <c r="R29" s="103"/>
    </row>
    <row r="30" spans="1:18" s="165" customFormat="1" ht="5.0999999999999996" customHeight="1">
      <c r="A30" s="12"/>
      <c r="B30" s="12"/>
      <c r="D30" s="1"/>
      <c r="F30" s="1"/>
      <c r="H30" s="1"/>
      <c r="J30" s="1"/>
      <c r="L30" s="1"/>
      <c r="N30" s="305"/>
      <c r="O30" s="310"/>
      <c r="P30" s="1"/>
      <c r="R30" s="103"/>
    </row>
    <row r="31" spans="1:18" s="165" customFormat="1" ht="15">
      <c r="A31" s="12" t="s">
        <v>172</v>
      </c>
      <c r="B31" s="12"/>
      <c r="C31" s="18">
        <v>352</v>
      </c>
      <c r="D31" s="37"/>
      <c r="E31" s="18">
        <v>361</v>
      </c>
      <c r="F31" s="7"/>
      <c r="G31" s="18">
        <v>346</v>
      </c>
      <c r="H31" s="37"/>
      <c r="I31" s="18">
        <v>351</v>
      </c>
      <c r="J31" s="37"/>
      <c r="K31" s="18">
        <v>319</v>
      </c>
      <c r="L31" s="37"/>
      <c r="M31" s="18">
        <v>308</v>
      </c>
      <c r="N31" s="7"/>
      <c r="O31" s="306">
        <v>278</v>
      </c>
      <c r="P31" s="37"/>
      <c r="Q31" s="306">
        <v>279</v>
      </c>
      <c r="R31" s="103"/>
    </row>
    <row r="32" spans="1:18" s="165" customFormat="1" ht="5.0999999999999996" customHeight="1">
      <c r="A32" s="12"/>
      <c r="B32" s="12"/>
      <c r="D32" s="1"/>
      <c r="F32" s="1"/>
      <c r="H32" s="1"/>
      <c r="J32" s="1"/>
      <c r="L32" s="1"/>
      <c r="N32" s="305"/>
      <c r="O32" s="310"/>
      <c r="P32" s="1"/>
      <c r="Q32" s="310"/>
      <c r="R32" s="103"/>
    </row>
    <row r="33" spans="1:18" s="165" customFormat="1" ht="15">
      <c r="A33" s="12" t="s">
        <v>173</v>
      </c>
      <c r="B33" s="9"/>
      <c r="C33" s="4">
        <f>C21+C29+C31</f>
        <v>10966</v>
      </c>
      <c r="D33" s="4"/>
      <c r="E33" s="4">
        <f>E21+E29+E31</f>
        <v>11605</v>
      </c>
      <c r="F33" s="4"/>
      <c r="G33" s="4">
        <f>G21+G29+G31</f>
        <v>11304</v>
      </c>
      <c r="H33" s="4"/>
      <c r="I33" s="4">
        <f>I21+I29+I31</f>
        <v>11939</v>
      </c>
      <c r="J33" s="4"/>
      <c r="K33" s="4">
        <f>K21+K29+K31</f>
        <v>11127</v>
      </c>
      <c r="L33" s="4"/>
      <c r="M33" s="4">
        <f>M21+M29+M31</f>
        <v>10864</v>
      </c>
      <c r="N33" s="358"/>
      <c r="O33" s="358">
        <f>O21+O29+O31</f>
        <v>10345</v>
      </c>
      <c r="P33" s="4"/>
      <c r="Q33" s="358">
        <f>Q21+Q29+Q31</f>
        <v>10407</v>
      </c>
      <c r="R33" s="103"/>
    </row>
    <row r="34" spans="1:18" s="165" customFormat="1" ht="15" customHeight="1">
      <c r="A34" s="12"/>
      <c r="B34" s="9"/>
      <c r="D34" s="1"/>
      <c r="F34" s="1"/>
      <c r="H34" s="1"/>
      <c r="J34" s="1"/>
      <c r="L34" s="1"/>
      <c r="N34" s="305"/>
      <c r="O34" s="310"/>
      <c r="P34" s="1"/>
      <c r="Q34" s="310"/>
      <c r="R34" s="103"/>
    </row>
    <row r="35" spans="1:18" s="165" customFormat="1" ht="15">
      <c r="A35" s="12" t="s">
        <v>105</v>
      </c>
      <c r="B35" s="9"/>
      <c r="D35" s="4"/>
      <c r="F35" s="4"/>
      <c r="H35" s="4"/>
      <c r="J35" s="4"/>
      <c r="L35" s="4"/>
      <c r="N35" s="358"/>
      <c r="O35" s="310"/>
      <c r="P35" s="4"/>
      <c r="Q35" s="310"/>
      <c r="R35" s="103"/>
    </row>
    <row r="36" spans="1:18" s="5" customFormat="1" ht="15">
      <c r="A36" s="100"/>
      <c r="B36" s="9" t="s">
        <v>106</v>
      </c>
      <c r="C36" s="5">
        <v>4084</v>
      </c>
      <c r="D36" s="4"/>
      <c r="E36" s="5">
        <v>4141</v>
      </c>
      <c r="F36" s="8"/>
      <c r="G36" s="5">
        <v>4182</v>
      </c>
      <c r="H36" s="4"/>
      <c r="I36" s="5">
        <v>4028</v>
      </c>
      <c r="J36" s="4"/>
      <c r="K36" s="5">
        <v>4050</v>
      </c>
      <c r="L36" s="4"/>
      <c r="M36" s="5">
        <v>3938</v>
      </c>
      <c r="N36" s="8"/>
      <c r="O36" s="360">
        <v>4015</v>
      </c>
      <c r="P36" s="4"/>
      <c r="Q36" s="360">
        <v>3896</v>
      </c>
      <c r="R36" s="103"/>
    </row>
    <row r="37" spans="1:18" s="5" customFormat="1" ht="15">
      <c r="A37" s="100"/>
      <c r="B37" s="9" t="s">
        <v>107</v>
      </c>
      <c r="C37" s="5">
        <v>1551</v>
      </c>
      <c r="D37" s="4"/>
      <c r="E37" s="5">
        <v>1623</v>
      </c>
      <c r="F37" s="8"/>
      <c r="G37" s="5">
        <v>1566</v>
      </c>
      <c r="H37" s="4"/>
      <c r="I37" s="5">
        <v>1582</v>
      </c>
      <c r="J37" s="4"/>
      <c r="K37" s="5">
        <v>1478</v>
      </c>
      <c r="L37" s="4"/>
      <c r="M37" s="5">
        <v>1432</v>
      </c>
      <c r="N37" s="8"/>
      <c r="O37" s="360">
        <v>1373</v>
      </c>
      <c r="P37" s="4"/>
      <c r="Q37" s="360">
        <v>1346</v>
      </c>
      <c r="R37" s="103"/>
    </row>
    <row r="38" spans="1:18" s="5" customFormat="1" ht="15">
      <c r="A38" s="100"/>
      <c r="B38" s="100" t="s">
        <v>108</v>
      </c>
      <c r="C38" s="5">
        <v>635</v>
      </c>
      <c r="D38" s="4"/>
      <c r="E38" s="5">
        <v>649</v>
      </c>
      <c r="F38" s="8"/>
      <c r="G38" s="5">
        <v>667</v>
      </c>
      <c r="H38" s="4"/>
      <c r="I38" s="5">
        <v>617</v>
      </c>
      <c r="J38" s="4"/>
      <c r="K38" s="5">
        <v>577</v>
      </c>
      <c r="L38" s="4"/>
      <c r="M38" s="5">
        <v>586</v>
      </c>
      <c r="N38" s="8"/>
      <c r="O38" s="360">
        <v>588</v>
      </c>
      <c r="P38" s="4"/>
      <c r="Q38" s="360">
        <v>559</v>
      </c>
      <c r="R38" s="103"/>
    </row>
    <row r="39" spans="1:18" s="5" customFormat="1" ht="15">
      <c r="A39" s="100"/>
      <c r="B39" s="100" t="s">
        <v>109</v>
      </c>
      <c r="C39" s="5">
        <v>492</v>
      </c>
      <c r="D39" s="4"/>
      <c r="E39" s="5">
        <v>510</v>
      </c>
      <c r="F39" s="8"/>
      <c r="G39" s="5">
        <v>490</v>
      </c>
      <c r="H39" s="4"/>
      <c r="I39" s="5">
        <v>515</v>
      </c>
      <c r="J39" s="4"/>
      <c r="K39" s="5">
        <v>513</v>
      </c>
      <c r="L39" s="4"/>
      <c r="M39" s="5">
        <v>520</v>
      </c>
      <c r="N39" s="8"/>
      <c r="O39" s="360">
        <v>533</v>
      </c>
      <c r="P39" s="4"/>
      <c r="Q39" s="360">
        <v>539</v>
      </c>
      <c r="R39" s="103"/>
    </row>
    <row r="40" spans="1:18" s="5" customFormat="1" ht="15">
      <c r="A40" s="100"/>
      <c r="B40" s="100" t="s">
        <v>110</v>
      </c>
      <c r="C40" s="5">
        <v>868</v>
      </c>
      <c r="D40" s="4"/>
      <c r="E40" s="5">
        <v>989</v>
      </c>
      <c r="F40" s="8"/>
      <c r="G40" s="5">
        <v>1040</v>
      </c>
      <c r="H40" s="4"/>
      <c r="I40" s="5">
        <v>1521</v>
      </c>
      <c r="J40" s="4"/>
      <c r="K40" s="5">
        <v>1584</v>
      </c>
      <c r="L40" s="4"/>
      <c r="M40" s="5">
        <v>1372</v>
      </c>
      <c r="N40" s="8"/>
      <c r="O40" s="360">
        <v>1177</v>
      </c>
      <c r="P40" s="4"/>
      <c r="Q40" s="360">
        <v>989</v>
      </c>
      <c r="R40" s="103"/>
    </row>
    <row r="41" spans="1:18" s="5" customFormat="1" ht="15">
      <c r="A41" s="100"/>
      <c r="B41" s="100" t="s">
        <v>111</v>
      </c>
      <c r="C41" s="5">
        <v>573</v>
      </c>
      <c r="D41" s="4"/>
      <c r="E41" s="5">
        <v>525</v>
      </c>
      <c r="F41" s="8"/>
      <c r="G41" s="5">
        <v>509</v>
      </c>
      <c r="H41" s="4"/>
      <c r="I41" s="5">
        <v>513</v>
      </c>
      <c r="J41" s="4"/>
      <c r="K41" s="5">
        <v>562</v>
      </c>
      <c r="L41" s="4"/>
      <c r="M41" s="5">
        <v>534</v>
      </c>
      <c r="N41" s="8"/>
      <c r="O41" s="360">
        <v>456</v>
      </c>
      <c r="P41" s="4"/>
      <c r="Q41" s="360">
        <v>448</v>
      </c>
      <c r="R41" s="103"/>
    </row>
    <row r="42" spans="1:18" s="5" customFormat="1" ht="18">
      <c r="A42" s="100"/>
      <c r="B42" s="324" t="s">
        <v>313</v>
      </c>
      <c r="C42" s="5">
        <v>67</v>
      </c>
      <c r="D42" s="4"/>
      <c r="E42" s="5">
        <v>44</v>
      </c>
      <c r="F42" s="269"/>
      <c r="G42" s="5">
        <v>107</v>
      </c>
      <c r="H42" s="4"/>
      <c r="I42" s="5">
        <v>60</v>
      </c>
      <c r="J42" s="4"/>
      <c r="K42" s="5">
        <v>14</v>
      </c>
      <c r="L42" s="4"/>
      <c r="M42" s="5">
        <v>11</v>
      </c>
      <c r="N42" s="269"/>
      <c r="O42" s="360">
        <v>3</v>
      </c>
      <c r="P42" s="4"/>
      <c r="Q42" s="360">
        <v>19</v>
      </c>
      <c r="R42" s="103"/>
    </row>
    <row r="43" spans="1:18" s="5" customFormat="1" ht="18">
      <c r="A43" s="100"/>
      <c r="B43" s="456" t="s">
        <v>328</v>
      </c>
      <c r="C43" s="184">
        <v>0</v>
      </c>
      <c r="D43" s="4"/>
      <c r="E43" s="184">
        <v>0</v>
      </c>
      <c r="F43" s="8"/>
      <c r="G43" s="184">
        <v>0</v>
      </c>
      <c r="H43" s="4"/>
      <c r="I43" s="184">
        <v>0</v>
      </c>
      <c r="J43" s="4"/>
      <c r="K43" s="184">
        <v>0</v>
      </c>
      <c r="L43" s="4"/>
      <c r="M43" s="184">
        <v>0</v>
      </c>
      <c r="N43" s="8"/>
      <c r="O43" s="184">
        <v>0</v>
      </c>
      <c r="P43" s="4"/>
      <c r="Q43" s="360">
        <v>70</v>
      </c>
      <c r="R43" s="103"/>
    </row>
    <row r="44" spans="1:18" s="134" customFormat="1" ht="15">
      <c r="A44" s="266"/>
      <c r="B44" s="266" t="s">
        <v>175</v>
      </c>
      <c r="C44" s="134">
        <v>508</v>
      </c>
      <c r="D44" s="116"/>
      <c r="E44" s="134">
        <v>497</v>
      </c>
      <c r="F44" s="116"/>
      <c r="G44" s="134">
        <v>494</v>
      </c>
      <c r="H44" s="116"/>
      <c r="I44" s="134">
        <v>498</v>
      </c>
      <c r="J44" s="116"/>
      <c r="K44" s="134">
        <v>484</v>
      </c>
      <c r="L44" s="116"/>
      <c r="M44" s="134">
        <v>477</v>
      </c>
      <c r="N44" s="363"/>
      <c r="O44" s="382">
        <v>459</v>
      </c>
      <c r="P44" s="116"/>
      <c r="Q44" s="360">
        <v>476</v>
      </c>
      <c r="R44" s="103"/>
    </row>
    <row r="45" spans="1:18" s="165" customFormat="1" ht="15">
      <c r="A45" s="9"/>
      <c r="B45" s="12" t="s">
        <v>113</v>
      </c>
      <c r="C45" s="18">
        <v>1621</v>
      </c>
      <c r="D45" s="36"/>
      <c r="E45" s="18">
        <v>1678</v>
      </c>
      <c r="F45" s="36"/>
      <c r="G45" s="18">
        <v>1729</v>
      </c>
      <c r="H45" s="36"/>
      <c r="I45" s="18">
        <v>1719</v>
      </c>
      <c r="J45" s="36"/>
      <c r="K45" s="18">
        <v>1691</v>
      </c>
      <c r="L45" s="36"/>
      <c r="M45" s="18">
        <v>1653</v>
      </c>
      <c r="N45" s="383"/>
      <c r="O45" s="306">
        <v>1622</v>
      </c>
      <c r="P45" s="36"/>
      <c r="Q45" s="442">
        <v>1635</v>
      </c>
      <c r="R45" s="103"/>
    </row>
    <row r="46" spans="1:18" s="165" customFormat="1" ht="15">
      <c r="A46" s="12"/>
      <c r="B46" s="12"/>
      <c r="C46" s="1">
        <f>SUM(C36:C45)</f>
        <v>10399</v>
      </c>
      <c r="D46" s="1"/>
      <c r="E46" s="1">
        <f>SUM(E36:E45)</f>
        <v>10656</v>
      </c>
      <c r="F46" s="1"/>
      <c r="G46" s="1">
        <f>SUM(G36:G45)</f>
        <v>10784</v>
      </c>
      <c r="H46" s="1"/>
      <c r="I46" s="1">
        <f>SUM(I36:I45)</f>
        <v>11053</v>
      </c>
      <c r="J46" s="1"/>
      <c r="K46" s="1">
        <f>SUM(K36:K45)</f>
        <v>10953</v>
      </c>
      <c r="L46" s="1"/>
      <c r="M46" s="1">
        <f>SUM(M36:M45)</f>
        <v>10523</v>
      </c>
      <c r="N46" s="305"/>
      <c r="O46" s="305">
        <f>SUM(O36:O45)</f>
        <v>10226</v>
      </c>
      <c r="P46" s="1"/>
      <c r="Q46" s="305">
        <f>SUM(Q36:Q45)</f>
        <v>9977</v>
      </c>
      <c r="R46" s="103"/>
    </row>
    <row r="47" spans="1:18" s="259" customFormat="1" ht="15" customHeight="1">
      <c r="A47" s="236"/>
      <c r="B47" s="101"/>
      <c r="D47" s="41"/>
      <c r="F47" s="41"/>
      <c r="H47" s="41"/>
      <c r="J47" s="41"/>
      <c r="L47" s="41"/>
      <c r="N47" s="41"/>
      <c r="P47" s="41"/>
      <c r="R47" s="103"/>
    </row>
    <row r="48" spans="1:18" s="165" customFormat="1" ht="15.75" thickBot="1">
      <c r="A48" s="9" t="s">
        <v>176</v>
      </c>
      <c r="B48" s="325"/>
      <c r="C48" s="25">
        <f>C33-C46</f>
        <v>567</v>
      </c>
      <c r="D48" s="4"/>
      <c r="E48" s="25">
        <f>E33-E46</f>
        <v>949</v>
      </c>
      <c r="F48" s="4"/>
      <c r="G48" s="25">
        <f>G33-G46</f>
        <v>520</v>
      </c>
      <c r="H48" s="4"/>
      <c r="I48" s="25">
        <f>I33-I46</f>
        <v>886</v>
      </c>
      <c r="J48" s="4"/>
      <c r="K48" s="25">
        <f>K33-K46</f>
        <v>174</v>
      </c>
      <c r="L48" s="4"/>
      <c r="M48" s="25">
        <f>M33-M46</f>
        <v>341</v>
      </c>
      <c r="N48" s="358"/>
      <c r="O48" s="25">
        <f>O33-O46</f>
        <v>119</v>
      </c>
      <c r="P48" s="4"/>
      <c r="Q48" s="25">
        <f>Q33-Q46</f>
        <v>430</v>
      </c>
      <c r="R48" s="103"/>
    </row>
    <row r="49" spans="1:18" s="165" customFormat="1" ht="15.75" thickTop="1">
      <c r="A49" s="9"/>
      <c r="B49" s="12"/>
      <c r="D49" s="1"/>
      <c r="F49" s="1"/>
      <c r="H49" s="1"/>
      <c r="J49" s="1"/>
      <c r="L49" s="1"/>
      <c r="N49" s="1"/>
      <c r="P49" s="1"/>
      <c r="R49" s="103"/>
    </row>
    <row r="50" spans="1:18" s="165" customFormat="1" ht="15">
      <c r="A50" s="9"/>
      <c r="B50" s="9"/>
      <c r="D50" s="1"/>
      <c r="F50" s="1"/>
      <c r="H50" s="1"/>
      <c r="J50" s="1"/>
      <c r="L50" s="1"/>
      <c r="N50" s="1"/>
      <c r="P50" s="1"/>
      <c r="R50" s="103"/>
    </row>
    <row r="51" spans="1:18" s="165" customFormat="1" ht="15">
      <c r="A51" s="9"/>
      <c r="B51" s="9"/>
      <c r="D51" s="4"/>
      <c r="F51" s="4"/>
      <c r="H51" s="4"/>
      <c r="J51" s="4"/>
      <c r="L51" s="4"/>
      <c r="N51" s="4"/>
      <c r="P51" s="4"/>
      <c r="R51" s="103"/>
    </row>
    <row r="52" spans="1:18" s="165" customFormat="1" ht="15">
      <c r="A52" s="33" t="s">
        <v>126</v>
      </c>
      <c r="B52" s="102"/>
      <c r="D52" s="36"/>
      <c r="F52" s="36"/>
      <c r="H52" s="36"/>
      <c r="J52" s="36"/>
      <c r="L52" s="36"/>
      <c r="N52" s="36"/>
      <c r="P52" s="36"/>
      <c r="R52" s="103"/>
    </row>
    <row r="53" spans="1:18" s="165" customFormat="1" ht="15">
      <c r="A53" s="33"/>
      <c r="B53" s="102"/>
      <c r="D53" s="37"/>
      <c r="F53" s="37"/>
      <c r="H53" s="37"/>
      <c r="J53" s="37"/>
      <c r="L53" s="37"/>
      <c r="N53" s="37"/>
      <c r="P53" s="37"/>
      <c r="R53" s="103"/>
    </row>
    <row r="54" spans="1:18" s="124" customFormat="1" ht="19.5" customHeight="1">
      <c r="A54" s="66" t="s">
        <v>127</v>
      </c>
      <c r="B54" s="97"/>
      <c r="C54" s="136">
        <f>C48/C33</f>
        <v>5.1705270837132958E-2</v>
      </c>
      <c r="D54" s="136"/>
      <c r="E54" s="136">
        <f>E48/E33</f>
        <v>8.1775096940973721E-2</v>
      </c>
      <c r="F54" s="136"/>
      <c r="G54" s="136">
        <f>G48/G33</f>
        <v>4.600141542816702E-2</v>
      </c>
      <c r="H54" s="136"/>
      <c r="I54" s="136">
        <f>I48/I33</f>
        <v>7.4210570399530953E-2</v>
      </c>
      <c r="J54" s="136"/>
      <c r="K54" s="136">
        <f>K48/K33</f>
        <v>1.5637638177406311E-2</v>
      </c>
      <c r="L54" s="136"/>
      <c r="M54" s="136">
        <f>M48/M33</f>
        <v>3.1388070692194403E-2</v>
      </c>
      <c r="N54" s="136"/>
      <c r="O54" s="136">
        <f>O48/O33</f>
        <v>1.1503141614306428E-2</v>
      </c>
      <c r="P54" s="136"/>
      <c r="Q54" s="136">
        <f>Q48/Q33</f>
        <v>4.131834342269626E-2</v>
      </c>
      <c r="R54" s="103"/>
    </row>
    <row r="55" spans="1:18" ht="15">
      <c r="A55" s="12"/>
      <c r="B55" s="9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</row>
    <row r="56" spans="1:18" ht="3.75" customHeight="1">
      <c r="B56" s="12"/>
      <c r="C56" s="58"/>
      <c r="D56" s="58"/>
      <c r="E56" s="235"/>
      <c r="F56" s="235"/>
      <c r="G56" s="235"/>
      <c r="H56" s="58"/>
      <c r="I56" s="58"/>
      <c r="J56" s="58"/>
      <c r="K56" s="58"/>
      <c r="L56" s="58"/>
      <c r="M56" s="235"/>
      <c r="N56" s="235"/>
      <c r="O56" s="235"/>
      <c r="P56" s="58"/>
      <c r="Q56" s="58"/>
    </row>
    <row r="57" spans="1:18" ht="14.25" customHeight="1">
      <c r="A57" s="88" t="s">
        <v>132</v>
      </c>
      <c r="B57" s="517" t="s">
        <v>177</v>
      </c>
      <c r="C57" s="517"/>
      <c r="D57" s="517"/>
      <c r="E57" s="517"/>
      <c r="F57" s="517"/>
      <c r="G57" s="517"/>
      <c r="H57" s="517"/>
      <c r="I57" s="517"/>
      <c r="J57" s="517"/>
      <c r="K57" s="517"/>
      <c r="L57" s="517"/>
      <c r="M57" s="517"/>
      <c r="N57" s="517"/>
      <c r="O57" s="517"/>
      <c r="P57" s="517"/>
      <c r="Q57" s="517"/>
      <c r="R57" s="103"/>
    </row>
    <row r="58" spans="1:18" ht="3.75" customHeight="1">
      <c r="A58" s="88"/>
      <c r="B58" s="234"/>
      <c r="C58" s="313"/>
      <c r="D58" s="313"/>
      <c r="E58" s="313"/>
      <c r="F58" s="313"/>
      <c r="G58" s="313"/>
      <c r="H58" s="313"/>
      <c r="I58" s="313"/>
      <c r="J58" s="313"/>
      <c r="K58" s="234"/>
      <c r="L58" s="234"/>
      <c r="M58" s="234"/>
      <c r="N58" s="234"/>
      <c r="O58" s="234"/>
      <c r="P58" s="234"/>
      <c r="Q58" s="234"/>
      <c r="R58" s="103"/>
    </row>
    <row r="59" spans="1:18" ht="41.25" customHeight="1">
      <c r="A59" s="88" t="s">
        <v>133</v>
      </c>
      <c r="B59" s="520" t="s">
        <v>323</v>
      </c>
      <c r="C59" s="520"/>
      <c r="D59" s="520"/>
      <c r="E59" s="520"/>
      <c r="F59" s="520"/>
      <c r="G59" s="520"/>
      <c r="H59" s="520"/>
      <c r="I59" s="520"/>
      <c r="J59" s="520"/>
      <c r="K59" s="520"/>
      <c r="L59" s="520"/>
      <c r="M59" s="520"/>
      <c r="N59" s="520"/>
      <c r="O59" s="520"/>
      <c r="P59" s="520"/>
      <c r="Q59" s="520"/>
      <c r="R59" s="103"/>
    </row>
    <row r="60" spans="1:18" ht="3.6" customHeight="1">
      <c r="A60" s="88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5"/>
      <c r="N60" s="355"/>
      <c r="O60" s="355"/>
      <c r="P60" s="355"/>
      <c r="Q60" s="355"/>
    </row>
    <row r="61" spans="1:18" ht="16.350000000000001" customHeight="1">
      <c r="A61" s="88" t="s">
        <v>327</v>
      </c>
      <c r="B61" s="519" t="s">
        <v>345</v>
      </c>
      <c r="C61" s="519"/>
      <c r="D61" s="519"/>
      <c r="E61" s="519"/>
      <c r="F61" s="519"/>
      <c r="G61" s="519"/>
      <c r="H61" s="519"/>
      <c r="I61" s="519"/>
      <c r="J61" s="519"/>
      <c r="K61" s="519"/>
      <c r="L61" s="519"/>
      <c r="M61" s="519"/>
      <c r="N61" s="519"/>
      <c r="O61" s="519"/>
      <c r="P61" s="519"/>
      <c r="Q61" s="519"/>
    </row>
    <row r="62" spans="1:18" ht="15" customHeight="1">
      <c r="A62" s="10"/>
      <c r="B62" s="12"/>
      <c r="C62" s="4"/>
      <c r="D62" s="4"/>
      <c r="E62" s="12"/>
      <c r="F62" s="12"/>
      <c r="G62" s="12"/>
      <c r="H62" s="12"/>
      <c r="I62" s="12"/>
      <c r="J62" s="4"/>
      <c r="K62" s="4"/>
      <c r="L62" s="4"/>
      <c r="M62" s="12"/>
      <c r="N62" s="12"/>
      <c r="O62" s="12"/>
      <c r="P62" s="12"/>
      <c r="Q62" s="12"/>
    </row>
    <row r="63" spans="1:18" ht="16.5" customHeight="1">
      <c r="A63" s="220" t="s">
        <v>148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8" ht="16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ht="15" customHeight="1">
      <c r="A65" s="204"/>
    </row>
    <row r="66" spans="1:17" ht="14.25" customHeight="1"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</row>
  </sheetData>
  <mergeCells count="6">
    <mergeCell ref="B61:Q61"/>
    <mergeCell ref="B59:Q59"/>
    <mergeCell ref="A1:Q1"/>
    <mergeCell ref="A2:Q2"/>
    <mergeCell ref="A3:Q3"/>
    <mergeCell ref="B57:Q57"/>
  </mergeCells>
  <printOptions horizontalCentered="1"/>
  <pageMargins left="0.75" right="0.75" top="0.5" bottom="0.5" header="0.5" footer="0.25"/>
  <pageSetup scale="57" firstPageNumber="2" orientation="portrait" r:id="rId1"/>
  <headerFooter scaleWithDoc="0" alignWithMargins="0">
    <oddFooter>&amp;R&amp;"Arial,Regular"&amp;10Q4 FY23 Stat Book /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92"/>
  <sheetViews>
    <sheetView view="pageBreakPreview" zoomScaleNormal="70" zoomScaleSheetLayoutView="100" workbookViewId="0"/>
  </sheetViews>
  <sheetFormatPr defaultColWidth="10.625" defaultRowHeight="12.75"/>
  <cols>
    <col min="1" max="1" width="2.625" style="20" customWidth="1"/>
    <col min="2" max="2" width="48.625" style="20" customWidth="1"/>
    <col min="3" max="3" width="10.625" style="20" customWidth="1"/>
    <col min="4" max="4" width="9.125" style="20" customWidth="1"/>
    <col min="5" max="5" width="0.625" style="20" customWidth="1"/>
    <col min="6" max="6" width="8.625" style="20" customWidth="1"/>
    <col min="7" max="7" width="0.625" style="20" customWidth="1"/>
    <col min="8" max="8" width="9.125" style="20" customWidth="1"/>
    <col min="9" max="9" width="0.625" style="20" customWidth="1"/>
    <col min="10" max="10" width="10.75" style="20" customWidth="1"/>
    <col min="11" max="16384" width="10.625" style="10"/>
  </cols>
  <sheetData>
    <row r="1" spans="1:11" s="171" customFormat="1" ht="24.75" customHeight="1">
      <c r="A1" s="27" t="s">
        <v>156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s="171" customFormat="1" ht="24.75" customHeight="1">
      <c r="A2" s="27" t="s">
        <v>181</v>
      </c>
      <c r="B2" s="27"/>
      <c r="C2" s="27"/>
      <c r="D2" s="27"/>
      <c r="E2" s="27"/>
      <c r="F2" s="27"/>
      <c r="G2" s="27"/>
      <c r="H2" s="27"/>
      <c r="I2" s="27"/>
      <c r="J2" s="27"/>
    </row>
    <row r="3" spans="1:11" s="171" customFormat="1" ht="24.75" customHeight="1">
      <c r="A3" s="27" t="s">
        <v>284</v>
      </c>
      <c r="B3" s="27"/>
      <c r="C3" s="27"/>
      <c r="D3" s="27"/>
      <c r="E3" s="27"/>
      <c r="F3" s="27"/>
      <c r="G3" s="27"/>
      <c r="H3" s="27"/>
      <c r="I3" s="27"/>
      <c r="J3" s="27"/>
    </row>
    <row r="4" spans="1:11" s="78" customFormat="1" ht="15" customHeight="1">
      <c r="A4" s="10"/>
      <c r="B4" s="98"/>
      <c r="C4" s="98"/>
      <c r="D4" s="98"/>
      <c r="E4" s="98"/>
      <c r="F4" s="98"/>
      <c r="G4" s="98"/>
      <c r="H4" s="98"/>
      <c r="I4" s="98"/>
      <c r="J4" s="98"/>
      <c r="K4" s="284"/>
    </row>
    <row r="5" spans="1:11" s="63" customFormat="1" ht="15" customHeight="1">
      <c r="A5" s="239"/>
      <c r="B5" s="99"/>
      <c r="C5" s="99"/>
      <c r="D5" s="24"/>
      <c r="E5" s="24"/>
      <c r="F5" s="24"/>
      <c r="G5" s="24"/>
      <c r="H5" s="79"/>
      <c r="I5" s="24"/>
      <c r="J5" s="271"/>
      <c r="K5" s="285"/>
    </row>
    <row r="6" spans="1:11" s="24" customFormat="1" ht="15" customHeight="1">
      <c r="A6" s="31"/>
      <c r="B6" s="12"/>
      <c r="C6" s="12"/>
      <c r="D6" s="34" t="s">
        <v>4</v>
      </c>
      <c r="E6" s="108"/>
      <c r="F6" s="34" t="s">
        <v>5</v>
      </c>
      <c r="G6" s="108"/>
      <c r="H6" s="34" t="s">
        <v>52</v>
      </c>
      <c r="I6" s="108"/>
      <c r="J6" s="34" t="s">
        <v>215</v>
      </c>
      <c r="K6" s="286"/>
    </row>
    <row r="7" spans="1:11" ht="15" customHeight="1">
      <c r="A7" s="31" t="s">
        <v>182</v>
      </c>
      <c r="B7" s="12"/>
      <c r="C7" s="12"/>
      <c r="D7" s="1"/>
      <c r="E7" s="1"/>
      <c r="F7" s="1"/>
      <c r="G7" s="1"/>
      <c r="H7" s="1"/>
      <c r="I7" s="1"/>
      <c r="J7" s="1"/>
      <c r="K7" s="287"/>
    </row>
    <row r="8" spans="1:11" ht="15" customHeight="1">
      <c r="A8" s="97" t="s">
        <v>183</v>
      </c>
      <c r="B8" s="31"/>
      <c r="C8" s="31"/>
      <c r="D8" s="1"/>
      <c r="E8" s="1"/>
      <c r="F8" s="1"/>
      <c r="G8" s="1"/>
      <c r="H8" s="1"/>
      <c r="I8" s="1"/>
      <c r="J8" s="1"/>
      <c r="K8" s="287"/>
    </row>
    <row r="9" spans="1:11" ht="15" customHeight="1">
      <c r="A9" s="12"/>
      <c r="B9" s="12"/>
      <c r="C9" s="12"/>
      <c r="D9" s="1"/>
      <c r="E9" s="1"/>
      <c r="F9" s="1"/>
      <c r="G9" s="1"/>
      <c r="H9" s="1"/>
      <c r="I9" s="1"/>
      <c r="J9" s="305"/>
      <c r="K9" s="287"/>
    </row>
    <row r="10" spans="1:11" ht="15" customHeight="1">
      <c r="A10" s="12"/>
      <c r="B10" s="66" t="s">
        <v>158</v>
      </c>
      <c r="C10" s="66"/>
      <c r="D10" s="1">
        <v>1211</v>
      </c>
      <c r="E10" s="1"/>
      <c r="F10" s="1">
        <v>1427</v>
      </c>
      <c r="G10" s="1"/>
      <c r="H10" s="1">
        <v>1421</v>
      </c>
      <c r="I10" s="1"/>
      <c r="J10" s="305">
        <v>1259</v>
      </c>
      <c r="K10" s="287"/>
    </row>
    <row r="11" spans="1:11" ht="15" customHeight="1">
      <c r="A11" s="12"/>
      <c r="B11" s="66" t="s">
        <v>159</v>
      </c>
      <c r="C11" s="66"/>
      <c r="D11" s="18">
        <v>521</v>
      </c>
      <c r="E11" s="1"/>
      <c r="F11" s="18">
        <v>505</v>
      </c>
      <c r="G11" s="1"/>
      <c r="H11" s="18">
        <v>506</v>
      </c>
      <c r="I11" s="1"/>
      <c r="J11" s="306">
        <v>465</v>
      </c>
      <c r="K11" s="287"/>
    </row>
    <row r="12" spans="1:11" ht="15" customHeight="1">
      <c r="A12" s="12"/>
      <c r="B12" s="66" t="s">
        <v>160</v>
      </c>
      <c r="C12" s="66"/>
      <c r="D12" s="1">
        <f>SUM(D10:D11)</f>
        <v>1732</v>
      </c>
      <c r="E12" s="1"/>
      <c r="F12" s="1">
        <f>SUM(F10:F11)</f>
        <v>1932</v>
      </c>
      <c r="G12" s="1"/>
      <c r="H12" s="1">
        <f>SUM(H10:H11)</f>
        <v>1927</v>
      </c>
      <c r="I12" s="1"/>
      <c r="J12" s="305">
        <f>SUM(J10:J11)</f>
        <v>1724</v>
      </c>
      <c r="K12" s="287"/>
    </row>
    <row r="13" spans="1:11" ht="15" customHeight="1">
      <c r="A13" s="9"/>
      <c r="B13" s="9" t="s">
        <v>161</v>
      </c>
      <c r="C13" s="9"/>
      <c r="D13" s="18">
        <v>1076</v>
      </c>
      <c r="E13" s="1"/>
      <c r="F13" s="18">
        <v>1351</v>
      </c>
      <c r="G13" s="1"/>
      <c r="H13" s="18">
        <v>1262</v>
      </c>
      <c r="I13" s="1"/>
      <c r="J13" s="306">
        <v>1063</v>
      </c>
      <c r="K13" s="287"/>
    </row>
    <row r="14" spans="1:11" ht="15" customHeight="1">
      <c r="A14" s="9"/>
      <c r="B14" s="96" t="s">
        <v>178</v>
      </c>
      <c r="C14" s="96"/>
      <c r="D14" s="52">
        <f>SUM(D12:D13)</f>
        <v>2808</v>
      </c>
      <c r="E14" s="1"/>
      <c r="F14" s="52">
        <f>SUM(F12:F13)</f>
        <v>3283</v>
      </c>
      <c r="G14" s="1"/>
      <c r="H14" s="52">
        <f>SUM(H12:H13)</f>
        <v>3189</v>
      </c>
      <c r="I14" s="1"/>
      <c r="J14" s="375">
        <f>SUM(J12:J13)</f>
        <v>2787</v>
      </c>
      <c r="K14" s="287"/>
    </row>
    <row r="15" spans="1:11" s="139" customFormat="1" ht="15" customHeight="1">
      <c r="A15" s="96"/>
      <c r="B15" s="96" t="s">
        <v>163</v>
      </c>
      <c r="C15" s="96"/>
      <c r="D15" s="140">
        <v>559</v>
      </c>
      <c r="E15" s="140"/>
      <c r="F15" s="140">
        <v>752</v>
      </c>
      <c r="G15" s="140"/>
      <c r="H15" s="140">
        <v>786</v>
      </c>
      <c r="I15" s="140"/>
      <c r="J15" s="437">
        <v>708</v>
      </c>
      <c r="K15" s="290"/>
    </row>
    <row r="16" spans="1:11" s="139" customFormat="1" ht="15" customHeight="1">
      <c r="A16" s="96"/>
      <c r="B16" s="96" t="s">
        <v>164</v>
      </c>
      <c r="C16" s="96"/>
      <c r="D16" s="141">
        <v>282</v>
      </c>
      <c r="E16" s="140"/>
      <c r="F16" s="141">
        <v>284</v>
      </c>
      <c r="G16" s="140"/>
      <c r="H16" s="141">
        <v>277</v>
      </c>
      <c r="I16" s="140"/>
      <c r="J16" s="438">
        <v>278</v>
      </c>
      <c r="K16" s="290"/>
    </row>
    <row r="17" spans="1:11" s="148" customFormat="1" ht="15" customHeight="1">
      <c r="A17" s="97"/>
      <c r="B17" s="97" t="s">
        <v>184</v>
      </c>
      <c r="C17" s="97"/>
      <c r="D17" s="117">
        <f>SUM(D15:D16)</f>
        <v>841</v>
      </c>
      <c r="E17" s="117"/>
      <c r="F17" s="117">
        <f>SUM(F15:F16)</f>
        <v>1036</v>
      </c>
      <c r="G17" s="117"/>
      <c r="H17" s="117">
        <f>SUM(H15:H16)</f>
        <v>1063</v>
      </c>
      <c r="I17" s="117"/>
      <c r="J17" s="368">
        <f>SUM(J15:J16)</f>
        <v>986</v>
      </c>
      <c r="K17" s="291"/>
    </row>
    <row r="18" spans="1:11" ht="15" customHeight="1">
      <c r="A18" s="9"/>
      <c r="B18" s="9" t="s">
        <v>166</v>
      </c>
      <c r="C18" s="9"/>
      <c r="D18" s="18">
        <v>2337</v>
      </c>
      <c r="E18" s="1"/>
      <c r="F18" s="18">
        <v>2362</v>
      </c>
      <c r="G18" s="1"/>
      <c r="H18" s="18">
        <v>1954</v>
      </c>
      <c r="I18" s="1"/>
      <c r="J18" s="306">
        <v>1805</v>
      </c>
      <c r="K18" s="287"/>
    </row>
    <row r="19" spans="1:11" ht="15" customHeight="1" thickBot="1">
      <c r="A19" s="9"/>
      <c r="B19" s="96" t="s">
        <v>185</v>
      </c>
      <c r="C19" s="96"/>
      <c r="D19" s="42">
        <f>D14+D17+D18</f>
        <v>5986</v>
      </c>
      <c r="E19" s="1"/>
      <c r="F19" s="42">
        <f>F14+F17+F18</f>
        <v>6681</v>
      </c>
      <c r="G19" s="1"/>
      <c r="H19" s="42">
        <f>SUM(H14+H17+H18)</f>
        <v>6206</v>
      </c>
      <c r="I19" s="1"/>
      <c r="J19" s="384">
        <f>SUM(J14+J17+J18)</f>
        <v>5578</v>
      </c>
      <c r="K19" s="287"/>
    </row>
    <row r="20" spans="1:11" ht="15" customHeight="1" thickTop="1">
      <c r="A20" s="12"/>
      <c r="B20" s="12"/>
      <c r="C20" s="12"/>
      <c r="D20" s="1"/>
      <c r="E20" s="1"/>
      <c r="F20" s="1"/>
      <c r="G20" s="1"/>
      <c r="H20" s="1"/>
      <c r="I20" s="1"/>
      <c r="J20" s="305"/>
      <c r="K20" s="287"/>
    </row>
    <row r="21" spans="1:11" ht="15" customHeight="1">
      <c r="A21" s="97" t="s">
        <v>186</v>
      </c>
      <c r="B21" s="9"/>
      <c r="C21" s="9"/>
      <c r="D21" s="1"/>
      <c r="E21" s="1"/>
      <c r="F21" s="1"/>
      <c r="G21" s="1"/>
      <c r="H21" s="1"/>
      <c r="I21" s="1"/>
      <c r="J21" s="305"/>
      <c r="K21" s="287"/>
    </row>
    <row r="22" spans="1:11" ht="15" customHeight="1">
      <c r="A22" s="12"/>
      <c r="B22" s="12"/>
      <c r="C22" s="12"/>
      <c r="D22" s="1"/>
      <c r="E22" s="1"/>
      <c r="F22" s="1"/>
      <c r="G22" s="1"/>
      <c r="H22" s="1"/>
      <c r="I22" s="1"/>
      <c r="J22" s="305"/>
      <c r="K22" s="287"/>
    </row>
    <row r="23" spans="1:11" ht="15" customHeight="1">
      <c r="A23" s="9"/>
      <c r="B23" s="9" t="s">
        <v>169</v>
      </c>
      <c r="C23" s="9"/>
      <c r="D23" s="1">
        <v>8528</v>
      </c>
      <c r="E23" s="1"/>
      <c r="F23" s="1">
        <v>9231</v>
      </c>
      <c r="G23" s="1"/>
      <c r="H23" s="1">
        <v>7935</v>
      </c>
      <c r="I23" s="1"/>
      <c r="J23" s="305">
        <v>6735</v>
      </c>
      <c r="K23" s="287"/>
    </row>
    <row r="24" spans="1:11" s="139" customFormat="1" ht="15" customHeight="1">
      <c r="A24" s="96"/>
      <c r="B24" s="96" t="s">
        <v>163</v>
      </c>
      <c r="C24" s="96"/>
      <c r="D24" s="140">
        <v>4895</v>
      </c>
      <c r="E24" s="140"/>
      <c r="F24" s="140">
        <v>6155</v>
      </c>
      <c r="G24" s="140"/>
      <c r="H24" s="140">
        <v>6671</v>
      </c>
      <c r="I24" s="140"/>
      <c r="J24" s="437">
        <v>5435</v>
      </c>
      <c r="K24" s="290"/>
    </row>
    <row r="25" spans="1:11" s="139" customFormat="1" ht="15" customHeight="1">
      <c r="A25" s="96"/>
      <c r="B25" s="96" t="s">
        <v>164</v>
      </c>
      <c r="C25" s="96"/>
      <c r="D25" s="140">
        <v>13450</v>
      </c>
      <c r="E25" s="140"/>
      <c r="F25" s="140">
        <v>12245</v>
      </c>
      <c r="G25" s="140"/>
      <c r="H25" s="140">
        <v>11978</v>
      </c>
      <c r="I25" s="140"/>
      <c r="J25" s="437">
        <v>10591</v>
      </c>
      <c r="K25" s="290"/>
    </row>
    <row r="26" spans="1:11" ht="15" customHeight="1">
      <c r="A26" s="12"/>
      <c r="B26" s="66" t="s">
        <v>170</v>
      </c>
      <c r="C26" s="66"/>
      <c r="D26" s="18">
        <v>1535</v>
      </c>
      <c r="E26" s="1"/>
      <c r="F26" s="18">
        <v>1469</v>
      </c>
      <c r="G26" s="1"/>
      <c r="H26" s="18">
        <v>1160</v>
      </c>
      <c r="I26" s="1"/>
      <c r="J26" s="306">
        <v>998</v>
      </c>
      <c r="K26" s="287"/>
    </row>
    <row r="27" spans="1:11" ht="15" customHeight="1" thickBot="1">
      <c r="A27" s="31"/>
      <c r="B27" s="96" t="s">
        <v>187</v>
      </c>
      <c r="C27" s="96"/>
      <c r="D27" s="42">
        <f>SUM(D23:D26)</f>
        <v>28408</v>
      </c>
      <c r="E27" s="1"/>
      <c r="F27" s="42">
        <f>SUM(F23:F26)</f>
        <v>29100</v>
      </c>
      <c r="G27" s="1"/>
      <c r="H27" s="42">
        <f>SUM(H23:H26)</f>
        <v>27744</v>
      </c>
      <c r="I27" s="1"/>
      <c r="J27" s="384">
        <f>SUM(J23:J26)</f>
        <v>23759</v>
      </c>
      <c r="K27" s="287"/>
    </row>
    <row r="28" spans="1:11" ht="15" customHeight="1" thickTop="1">
      <c r="A28" s="31"/>
      <c r="B28" s="9"/>
      <c r="C28" s="9"/>
      <c r="D28" s="19"/>
      <c r="E28" s="19"/>
      <c r="F28" s="19"/>
      <c r="G28" s="19"/>
      <c r="H28" s="19"/>
      <c r="I28" s="19"/>
      <c r="J28" s="385"/>
      <c r="K28" s="287"/>
    </row>
    <row r="29" spans="1:11" ht="15" customHeight="1">
      <c r="A29" s="31" t="s">
        <v>188</v>
      </c>
      <c r="B29" s="12"/>
      <c r="C29" s="12"/>
      <c r="D29" s="1"/>
      <c r="E29" s="1"/>
      <c r="F29" s="1"/>
      <c r="G29" s="1"/>
      <c r="H29" s="1"/>
      <c r="I29" s="1"/>
      <c r="J29" s="1"/>
      <c r="K29" s="287"/>
    </row>
    <row r="30" spans="1:11" ht="15" customHeight="1">
      <c r="A30" s="97" t="s">
        <v>189</v>
      </c>
      <c r="B30" s="12"/>
      <c r="C30" s="12"/>
      <c r="D30" s="1"/>
      <c r="E30" s="1"/>
      <c r="F30" s="1"/>
      <c r="G30" s="1"/>
      <c r="H30" s="1"/>
      <c r="I30" s="1"/>
      <c r="J30" s="1"/>
      <c r="K30" s="287"/>
    </row>
    <row r="31" spans="1:11" ht="15" customHeight="1">
      <c r="A31" s="12"/>
      <c r="B31" s="12"/>
      <c r="C31" s="12"/>
      <c r="D31" s="1"/>
      <c r="E31" s="1"/>
      <c r="F31" s="1"/>
      <c r="G31" s="1"/>
      <c r="H31" s="1"/>
      <c r="I31" s="1"/>
      <c r="J31" s="305"/>
    </row>
    <row r="32" spans="1:11" ht="15" customHeight="1">
      <c r="A32" s="12"/>
      <c r="B32" s="96" t="s">
        <v>190</v>
      </c>
      <c r="C32" s="96"/>
      <c r="D32" s="26">
        <v>23.51</v>
      </c>
      <c r="E32" s="26"/>
      <c r="F32" s="26">
        <v>22.31</v>
      </c>
      <c r="G32" s="26"/>
      <c r="H32" s="26">
        <v>25.07</v>
      </c>
      <c r="I32" s="26"/>
      <c r="J32" s="317">
        <v>27.77</v>
      </c>
    </row>
    <row r="33" spans="1:10" ht="15" customHeight="1">
      <c r="A33" s="12"/>
      <c r="B33" s="96" t="s">
        <v>191</v>
      </c>
      <c r="C33" s="96"/>
      <c r="D33" s="21">
        <v>13.43</v>
      </c>
      <c r="E33" s="13"/>
      <c r="F33" s="21">
        <v>13.9</v>
      </c>
      <c r="G33" s="13"/>
      <c r="H33" s="21">
        <v>15.28</v>
      </c>
      <c r="I33" s="13"/>
      <c r="J33" s="326">
        <v>16.71</v>
      </c>
    </row>
    <row r="34" spans="1:10" ht="15" customHeight="1">
      <c r="A34" s="12"/>
      <c r="B34" s="66" t="s">
        <v>160</v>
      </c>
      <c r="C34" s="66"/>
      <c r="D34" s="163">
        <v>20.48</v>
      </c>
      <c r="E34" s="163"/>
      <c r="F34" s="163">
        <v>20.11</v>
      </c>
      <c r="G34" s="163"/>
      <c r="H34" s="13">
        <v>22.5</v>
      </c>
      <c r="I34" s="163"/>
      <c r="J34" s="316">
        <v>24.79</v>
      </c>
    </row>
    <row r="35" spans="1:10" ht="15" customHeight="1">
      <c r="A35" s="9"/>
      <c r="B35" s="9" t="s">
        <v>192</v>
      </c>
      <c r="C35" s="9"/>
      <c r="D35" s="21">
        <v>14.78</v>
      </c>
      <c r="E35" s="13"/>
      <c r="F35" s="21">
        <v>14.46</v>
      </c>
      <c r="G35" s="13"/>
      <c r="H35" s="21">
        <v>16.559999999999999</v>
      </c>
      <c r="I35" s="13"/>
      <c r="J35" s="326">
        <v>18.91</v>
      </c>
    </row>
    <row r="36" spans="1:10" ht="15" customHeight="1">
      <c r="A36" s="9"/>
      <c r="B36" s="9" t="s">
        <v>178</v>
      </c>
      <c r="C36" s="9"/>
      <c r="D36" s="76">
        <v>18.3</v>
      </c>
      <c r="E36" s="13"/>
      <c r="F36" s="76">
        <v>17.79</v>
      </c>
      <c r="G36" s="13"/>
      <c r="H36" s="76">
        <v>20.149999999999999</v>
      </c>
      <c r="I36" s="13"/>
      <c r="J36" s="327">
        <v>22.54</v>
      </c>
    </row>
    <row r="37" spans="1:10" s="139" customFormat="1" ht="15" customHeight="1">
      <c r="A37" s="96"/>
      <c r="B37" s="96" t="s">
        <v>163</v>
      </c>
      <c r="C37" s="96"/>
      <c r="D37" s="138">
        <v>51.75</v>
      </c>
      <c r="E37" s="138"/>
      <c r="F37" s="138">
        <v>53.84</v>
      </c>
      <c r="G37" s="138"/>
      <c r="H37" s="138">
        <v>60.54</v>
      </c>
      <c r="I37" s="138"/>
      <c r="J37" s="439">
        <v>60.62</v>
      </c>
    </row>
    <row r="38" spans="1:10" s="139" customFormat="1" ht="15" customHeight="1">
      <c r="A38" s="96"/>
      <c r="B38" s="96" t="s">
        <v>164</v>
      </c>
      <c r="C38" s="96"/>
      <c r="D38" s="142">
        <v>43.03</v>
      </c>
      <c r="E38" s="138"/>
      <c r="F38" s="142">
        <v>36.32</v>
      </c>
      <c r="G38" s="138"/>
      <c r="H38" s="142">
        <v>40.130000000000003</v>
      </c>
      <c r="I38" s="138"/>
      <c r="J38" s="440">
        <v>41.12</v>
      </c>
    </row>
    <row r="39" spans="1:10" s="148" customFormat="1" ht="15" customHeight="1">
      <c r="A39" s="97"/>
      <c r="B39" s="97" t="s">
        <v>184</v>
      </c>
      <c r="C39" s="97"/>
      <c r="D39" s="147">
        <v>48.83</v>
      </c>
      <c r="E39" s="147"/>
      <c r="F39" s="147">
        <v>49.03</v>
      </c>
      <c r="G39" s="147"/>
      <c r="H39" s="147">
        <v>55.21</v>
      </c>
      <c r="I39" s="147"/>
      <c r="J39" s="386">
        <v>55.13</v>
      </c>
    </row>
    <row r="40" spans="1:10" ht="15" customHeight="1">
      <c r="A40" s="9"/>
      <c r="B40" s="9" t="s">
        <v>166</v>
      </c>
      <c r="C40" s="9"/>
      <c r="D40" s="21">
        <v>7.04</v>
      </c>
      <c r="E40" s="13"/>
      <c r="F40" s="21">
        <v>7.7</v>
      </c>
      <c r="G40" s="13"/>
      <c r="H40" s="21">
        <v>8.7100000000000009</v>
      </c>
      <c r="I40" s="13"/>
      <c r="J40" s="326">
        <v>8.7799999999999994</v>
      </c>
    </row>
    <row r="41" spans="1:10" ht="15" customHeight="1" thickBot="1">
      <c r="A41" s="9"/>
      <c r="B41" s="9" t="s">
        <v>193</v>
      </c>
      <c r="C41" s="9"/>
      <c r="D41" s="38">
        <v>18.190000000000001</v>
      </c>
      <c r="E41" s="26"/>
      <c r="F41" s="38">
        <v>19.059999999999999</v>
      </c>
      <c r="G41" s="26"/>
      <c r="H41" s="38">
        <v>22.56</v>
      </c>
      <c r="I41" s="26"/>
      <c r="J41" s="436">
        <v>23.85</v>
      </c>
    </row>
    <row r="42" spans="1:10" ht="15" customHeight="1" thickTop="1">
      <c r="A42" s="12"/>
      <c r="B42" s="12"/>
      <c r="C42" s="12"/>
      <c r="D42" s="1"/>
      <c r="E42" s="1"/>
      <c r="F42" s="1"/>
      <c r="G42" s="1"/>
      <c r="H42" s="1"/>
      <c r="I42" s="1"/>
      <c r="J42" s="305"/>
    </row>
    <row r="43" spans="1:10" ht="15" customHeight="1">
      <c r="A43" s="97" t="s">
        <v>194</v>
      </c>
      <c r="B43" s="9"/>
      <c r="C43" s="9"/>
      <c r="D43" s="1"/>
      <c r="E43" s="1"/>
      <c r="F43" s="1"/>
      <c r="G43" s="1"/>
      <c r="H43" s="1"/>
      <c r="I43" s="1"/>
      <c r="J43" s="1"/>
    </row>
    <row r="44" spans="1:10" ht="15" customHeight="1">
      <c r="A44" s="12"/>
      <c r="B44" s="12"/>
      <c r="C44" s="12"/>
      <c r="D44" s="1"/>
      <c r="E44" s="1"/>
      <c r="F44" s="1"/>
      <c r="G44" s="1"/>
      <c r="H44" s="1"/>
      <c r="I44" s="1"/>
      <c r="J44" s="1"/>
    </row>
    <row r="45" spans="1:10" ht="15" customHeight="1">
      <c r="A45" s="9"/>
      <c r="B45" s="9" t="s">
        <v>169</v>
      </c>
      <c r="C45" s="9"/>
      <c r="D45" s="26">
        <v>1.38</v>
      </c>
      <c r="E45" s="26"/>
      <c r="F45" s="26">
        <v>1.41</v>
      </c>
      <c r="G45" s="26"/>
      <c r="H45" s="26">
        <v>1.5</v>
      </c>
      <c r="I45" s="26"/>
      <c r="J45" s="317">
        <v>1.69</v>
      </c>
    </row>
    <row r="46" spans="1:10" s="139" customFormat="1" ht="15" customHeight="1">
      <c r="A46" s="96"/>
      <c r="B46" s="96" t="s">
        <v>163</v>
      </c>
      <c r="C46" s="96"/>
      <c r="D46" s="138">
        <v>1.54</v>
      </c>
      <c r="E46" s="138"/>
      <c r="F46" s="138">
        <v>1.93</v>
      </c>
      <c r="G46" s="138"/>
      <c r="H46" s="138">
        <v>2.2599999999999998</v>
      </c>
      <c r="I46" s="138"/>
      <c r="J46" s="439">
        <v>2.21</v>
      </c>
    </row>
    <row r="47" spans="1:10" s="139" customFormat="1" ht="15" customHeight="1">
      <c r="A47" s="96"/>
      <c r="B47" s="96" t="s">
        <v>164</v>
      </c>
      <c r="C47" s="96"/>
      <c r="D47" s="138">
        <v>0.56000000000000005</v>
      </c>
      <c r="E47" s="138"/>
      <c r="F47" s="138">
        <v>0.51</v>
      </c>
      <c r="G47" s="138"/>
      <c r="H47" s="138">
        <v>0.54</v>
      </c>
      <c r="I47" s="138"/>
      <c r="J47" s="439">
        <v>0.56000000000000005</v>
      </c>
    </row>
    <row r="48" spans="1:10" ht="15" customHeight="1">
      <c r="A48" s="12"/>
      <c r="B48" s="66" t="s">
        <v>170</v>
      </c>
      <c r="C48" s="66"/>
      <c r="D48" s="21">
        <v>0.69</v>
      </c>
      <c r="E48" s="13"/>
      <c r="F48" s="21">
        <v>0.65</v>
      </c>
      <c r="G48" s="13"/>
      <c r="H48" s="21">
        <v>0.6</v>
      </c>
      <c r="I48" s="13"/>
      <c r="J48" s="326">
        <v>0.65</v>
      </c>
    </row>
    <row r="49" spans="1:13" ht="15" customHeight="1" thickBot="1">
      <c r="A49" s="31"/>
      <c r="B49" s="9" t="s">
        <v>195</v>
      </c>
      <c r="C49" s="9"/>
      <c r="D49" s="38">
        <v>0.99</v>
      </c>
      <c r="E49" s="26"/>
      <c r="F49" s="38">
        <v>1.1000000000000001</v>
      </c>
      <c r="G49" s="26"/>
      <c r="H49" s="38">
        <v>1.23</v>
      </c>
      <c r="I49" s="26"/>
      <c r="J49" s="436">
        <v>1.26</v>
      </c>
    </row>
    <row r="50" spans="1:13" ht="15" customHeight="1" thickTop="1">
      <c r="A50" s="31"/>
      <c r="B50" s="9"/>
      <c r="C50" s="9"/>
      <c r="D50" s="47"/>
      <c r="E50" s="47"/>
      <c r="F50" s="47"/>
      <c r="G50" s="47"/>
      <c r="H50" s="47"/>
      <c r="I50" s="47"/>
      <c r="J50" s="47"/>
    </row>
    <row r="51" spans="1:13" ht="15" customHeight="1">
      <c r="A51" s="33" t="s">
        <v>196</v>
      </c>
      <c r="B51" s="31"/>
      <c r="C51" s="31"/>
      <c r="D51" s="12"/>
      <c r="E51" s="12"/>
      <c r="F51" s="12"/>
      <c r="G51" s="12"/>
      <c r="H51" s="12"/>
      <c r="I51" s="12"/>
      <c r="J51" s="12"/>
    </row>
    <row r="52" spans="1:13" ht="15" customHeight="1">
      <c r="A52" s="97" t="s">
        <v>197</v>
      </c>
      <c r="B52" s="31"/>
      <c r="C52" s="31"/>
      <c r="D52" s="12"/>
      <c r="E52" s="12"/>
      <c r="F52" s="12"/>
      <c r="G52" s="12"/>
      <c r="H52" s="12"/>
      <c r="I52" s="12"/>
      <c r="J52" s="12"/>
    </row>
    <row r="53" spans="1:13" ht="15" customHeight="1">
      <c r="A53" s="12"/>
      <c r="B53" s="12"/>
      <c r="C53" s="12"/>
      <c r="D53" s="1"/>
      <c r="E53" s="1"/>
      <c r="F53" s="1"/>
      <c r="G53" s="1"/>
      <c r="H53" s="1"/>
      <c r="I53" s="1"/>
      <c r="J53" s="1"/>
    </row>
    <row r="54" spans="1:13" ht="15" customHeight="1">
      <c r="A54" s="12"/>
      <c r="B54" s="66" t="s">
        <v>190</v>
      </c>
      <c r="C54" s="66"/>
      <c r="D54" s="2">
        <v>-5.8000000000000003E-2</v>
      </c>
      <c r="E54" s="2"/>
      <c r="F54" s="2">
        <v>0.17799999999999999</v>
      </c>
      <c r="G54" s="2"/>
      <c r="H54" s="2">
        <v>-4.0000000000000001E-3</v>
      </c>
      <c r="I54" s="2"/>
      <c r="J54" s="349">
        <v>-0.114</v>
      </c>
    </row>
    <row r="55" spans="1:13" ht="15" customHeight="1">
      <c r="A55" s="12"/>
      <c r="B55" s="66" t="s">
        <v>191</v>
      </c>
      <c r="C55" s="66"/>
      <c r="D55" s="2">
        <v>-3.3000000000000002E-2</v>
      </c>
      <c r="E55" s="2"/>
      <c r="F55" s="2">
        <v>-3.1E-2</v>
      </c>
      <c r="G55" s="2"/>
      <c r="H55" s="2">
        <v>2E-3</v>
      </c>
      <c r="I55" s="2"/>
      <c r="J55" s="349">
        <v>-8.1000000000000003E-2</v>
      </c>
    </row>
    <row r="56" spans="1:13" ht="15" customHeight="1">
      <c r="A56" s="12"/>
      <c r="B56" s="66" t="s">
        <v>160</v>
      </c>
      <c r="C56" s="66"/>
      <c r="D56" s="2">
        <v>-0.05</v>
      </c>
      <c r="E56" s="2"/>
      <c r="F56" s="2">
        <v>0.115</v>
      </c>
      <c r="G56" s="2"/>
      <c r="H56" s="2">
        <v>-3.0000000000000001E-3</v>
      </c>
      <c r="I56" s="2"/>
      <c r="J56" s="349">
        <v>-0.105</v>
      </c>
    </row>
    <row r="57" spans="1:13" ht="15" customHeight="1">
      <c r="A57" s="9"/>
      <c r="B57" s="9" t="s">
        <v>192</v>
      </c>
      <c r="C57" s="9"/>
      <c r="D57" s="2">
        <v>-1E-3</v>
      </c>
      <c r="E57" s="2"/>
      <c r="F57" s="2">
        <v>0.25600000000000001</v>
      </c>
      <c r="G57" s="2"/>
      <c r="H57" s="2">
        <v>-6.6000000000000003E-2</v>
      </c>
      <c r="I57" s="2"/>
      <c r="J57" s="349">
        <v>-0.158</v>
      </c>
    </row>
    <row r="58" spans="1:13" ht="15" customHeight="1">
      <c r="A58" s="9"/>
      <c r="B58" s="97" t="s">
        <v>308</v>
      </c>
      <c r="C58" s="97"/>
      <c r="D58" s="2">
        <v>-3.2000000000000001E-2</v>
      </c>
      <c r="E58" s="2"/>
      <c r="F58" s="2">
        <v>0.16900000000000001</v>
      </c>
      <c r="G58" s="2"/>
      <c r="H58" s="2">
        <v>-2.9000000000000001E-2</v>
      </c>
      <c r="I58" s="2"/>
      <c r="J58" s="349">
        <v>-0.126</v>
      </c>
    </row>
    <row r="59" spans="1:13" ht="15" customHeight="1">
      <c r="A59" s="9"/>
      <c r="B59" s="9" t="s">
        <v>163</v>
      </c>
      <c r="C59" s="9"/>
      <c r="D59" s="2">
        <v>3.9E-2</v>
      </c>
      <c r="E59" s="2"/>
      <c r="F59" s="2">
        <v>0.34499999999999997</v>
      </c>
      <c r="G59" s="2"/>
      <c r="H59" s="2">
        <v>4.4999999999999998E-2</v>
      </c>
      <c r="I59" s="2"/>
      <c r="J59" s="349">
        <v>-9.9000000000000005E-2</v>
      </c>
    </row>
    <row r="60" spans="1:13" ht="15" customHeight="1">
      <c r="A60" s="9"/>
      <c r="B60" s="9" t="s">
        <v>164</v>
      </c>
      <c r="C60" s="9"/>
      <c r="D60" s="2">
        <v>-3.7999999999999999E-2</v>
      </c>
      <c r="E60" s="2"/>
      <c r="F60" s="2">
        <v>7.0000000000000001E-3</v>
      </c>
      <c r="G60" s="2"/>
      <c r="H60" s="2">
        <v>-2.5000000000000001E-2</v>
      </c>
      <c r="I60" s="2"/>
      <c r="J60" s="349">
        <v>4.0000000000000001E-3</v>
      </c>
    </row>
    <row r="61" spans="1:13" s="148" customFormat="1" ht="15" customHeight="1">
      <c r="A61" s="97"/>
      <c r="B61" s="97" t="s">
        <v>307</v>
      </c>
      <c r="C61" s="97"/>
      <c r="D61" s="149">
        <v>1.2E-2</v>
      </c>
      <c r="E61" s="149"/>
      <c r="F61" s="149">
        <v>0.23200000000000001</v>
      </c>
      <c r="G61" s="149"/>
      <c r="H61" s="149">
        <v>2.5999999999999999E-2</v>
      </c>
      <c r="I61" s="149"/>
      <c r="J61" s="149">
        <v>-7.1999999999999995E-2</v>
      </c>
    </row>
    <row r="62" spans="1:13" ht="15" customHeight="1">
      <c r="A62" s="9"/>
      <c r="B62" s="9" t="s">
        <v>166</v>
      </c>
      <c r="C62" s="9"/>
      <c r="D62" s="2">
        <v>-5.3999999999999999E-2</v>
      </c>
      <c r="E62" s="2"/>
      <c r="F62" s="2">
        <v>1.0999999999999999E-2</v>
      </c>
      <c r="G62" s="2"/>
      <c r="H62" s="2">
        <v>-0.17299999999999999</v>
      </c>
      <c r="I62" s="2"/>
      <c r="J62" s="349">
        <v>-7.5999999999999998E-2</v>
      </c>
      <c r="L62" s="452"/>
    </row>
    <row r="63" spans="1:13" ht="15" customHeight="1">
      <c r="A63" s="9"/>
      <c r="B63" s="96" t="s">
        <v>198</v>
      </c>
      <c r="C63" s="96"/>
      <c r="D63" s="2">
        <v>-3.5000000000000003E-2</v>
      </c>
      <c r="E63" s="2"/>
      <c r="F63" s="2">
        <v>0.11600000000000001</v>
      </c>
      <c r="G63" s="2"/>
      <c r="H63" s="2">
        <v>-7.0999999999999994E-2</v>
      </c>
      <c r="I63" s="2"/>
      <c r="J63" s="349">
        <v>-0.10100000000000001</v>
      </c>
    </row>
    <row r="64" spans="1:13" ht="15" customHeight="1">
      <c r="A64" s="12"/>
      <c r="B64" s="12"/>
      <c r="C64" s="12"/>
      <c r="D64" s="1"/>
      <c r="E64" s="1"/>
      <c r="F64" s="1"/>
      <c r="G64" s="1"/>
      <c r="H64" s="1"/>
      <c r="I64" s="1"/>
      <c r="J64" s="1"/>
      <c r="M64" s="451"/>
    </row>
    <row r="65" spans="1:14" s="44" customFormat="1" ht="15" customHeight="1">
      <c r="A65" s="9" t="s">
        <v>199</v>
      </c>
      <c r="B65" s="33"/>
      <c r="C65" s="33"/>
      <c r="D65" s="11"/>
      <c r="E65" s="11"/>
      <c r="F65" s="11"/>
      <c r="G65" s="11"/>
      <c r="H65" s="11"/>
      <c r="I65" s="11"/>
      <c r="J65" s="11"/>
    </row>
    <row r="66" spans="1:14" ht="15" customHeight="1">
      <c r="A66" s="12"/>
      <c r="B66" s="12"/>
      <c r="C66" s="12"/>
      <c r="D66" s="1"/>
      <c r="E66" s="1"/>
      <c r="F66" s="1"/>
      <c r="G66" s="1"/>
      <c r="H66" s="1"/>
      <c r="I66" s="1"/>
      <c r="J66" s="1"/>
    </row>
    <row r="67" spans="1:14" ht="15" customHeight="1">
      <c r="A67" s="12"/>
      <c r="B67" s="97" t="s">
        <v>158</v>
      </c>
      <c r="C67" s="97"/>
      <c r="D67" s="159">
        <v>-5.6000000000000001E-2</v>
      </c>
      <c r="E67" s="154"/>
      <c r="F67" s="159">
        <v>0.122</v>
      </c>
      <c r="G67" s="159"/>
      <c r="H67" s="159">
        <v>0.11899999999999999</v>
      </c>
      <c r="I67" s="159"/>
      <c r="J67" s="159">
        <v>-1.7999999999999999E-2</v>
      </c>
    </row>
    <row r="68" spans="1:14" ht="15" customHeight="1">
      <c r="A68" s="12"/>
      <c r="B68" s="97" t="s">
        <v>191</v>
      </c>
      <c r="C68" s="97"/>
      <c r="D68" s="159">
        <v>-2.9000000000000001E-2</v>
      </c>
      <c r="E68" s="154"/>
      <c r="F68" s="159">
        <v>8.0000000000000002E-3</v>
      </c>
      <c r="G68" s="159"/>
      <c r="H68" s="159">
        <v>0.10100000000000001</v>
      </c>
      <c r="I68" s="159"/>
      <c r="J68" s="159">
        <v>5.0000000000000001E-3</v>
      </c>
    </row>
    <row r="69" spans="1:14" ht="15" customHeight="1">
      <c r="A69" s="12"/>
      <c r="B69" s="66" t="s">
        <v>160</v>
      </c>
      <c r="C69" s="66"/>
      <c r="D69" s="159">
        <v>-5.0999999999999997E-2</v>
      </c>
      <c r="E69" s="154"/>
      <c r="F69" s="159">
        <v>0.1</v>
      </c>
      <c r="G69" s="159"/>
      <c r="H69" s="159">
        <v>0.11600000000000001</v>
      </c>
      <c r="I69" s="159"/>
      <c r="J69" s="159">
        <v>-1.4E-2</v>
      </c>
    </row>
    <row r="70" spans="1:14" ht="15" customHeight="1">
      <c r="A70" s="9"/>
      <c r="B70" s="9" t="s">
        <v>161</v>
      </c>
      <c r="C70" s="9"/>
      <c r="D70" s="159">
        <v>-4.3999999999999997E-2</v>
      </c>
      <c r="E70" s="154"/>
      <c r="F70" s="159">
        <v>0.23400000000000001</v>
      </c>
      <c r="G70" s="159"/>
      <c r="H70" s="159">
        <v>6.9000000000000006E-2</v>
      </c>
      <c r="I70" s="159"/>
      <c r="J70" s="159">
        <v>-3.7999999999999999E-2</v>
      </c>
    </row>
    <row r="71" spans="1:14" ht="15" customHeight="1">
      <c r="A71" s="9"/>
      <c r="B71" s="96" t="s">
        <v>308</v>
      </c>
      <c r="C71" s="96"/>
      <c r="D71" s="159">
        <v>-4.9000000000000002E-2</v>
      </c>
      <c r="E71" s="154"/>
      <c r="F71" s="159">
        <v>0.14099999999999999</v>
      </c>
      <c r="G71" s="159"/>
      <c r="H71" s="159">
        <v>0.1</v>
      </c>
      <c r="I71" s="159"/>
      <c r="J71" s="159">
        <v>-2.1999999999999999E-2</v>
      </c>
    </row>
    <row r="72" spans="1:14" ht="15" customHeight="1">
      <c r="A72" s="9"/>
      <c r="B72" s="9" t="s">
        <v>163</v>
      </c>
      <c r="C72" s="9"/>
      <c r="D72" s="159">
        <v>-7.0000000000000001E-3</v>
      </c>
      <c r="E72" s="154"/>
      <c r="F72" s="159">
        <v>0.40300000000000002</v>
      </c>
      <c r="G72" s="159"/>
      <c r="H72" s="159">
        <v>0.17599999999999999</v>
      </c>
      <c r="I72" s="159"/>
      <c r="J72" s="159">
        <v>-9.8000000000000004E-2</v>
      </c>
    </row>
    <row r="73" spans="1:14" ht="15" customHeight="1">
      <c r="A73" s="9"/>
      <c r="B73" s="9" t="s">
        <v>164</v>
      </c>
      <c r="C73" s="9"/>
      <c r="D73" s="159">
        <v>-0.106</v>
      </c>
      <c r="E73" s="154"/>
      <c r="F73" s="159">
        <v>-0.14599999999999999</v>
      </c>
      <c r="G73" s="159"/>
      <c r="H73" s="159">
        <v>7.8E-2</v>
      </c>
      <c r="I73" s="159"/>
      <c r="J73" s="159">
        <v>2.5999999999999999E-2</v>
      </c>
    </row>
    <row r="74" spans="1:14" s="148" customFormat="1" ht="15" customHeight="1">
      <c r="A74" s="97"/>
      <c r="B74" s="97" t="s">
        <v>307</v>
      </c>
      <c r="C74" s="97"/>
      <c r="D74" s="159">
        <v>-3.7999999999999999E-2</v>
      </c>
      <c r="E74" s="155"/>
      <c r="F74" s="160">
        <v>0.24099999999999999</v>
      </c>
      <c r="G74" s="159"/>
      <c r="H74" s="160">
        <v>0.156</v>
      </c>
      <c r="I74" s="159"/>
      <c r="J74" s="159">
        <v>-7.4999999999999997E-2</v>
      </c>
      <c r="K74" s="10"/>
      <c r="L74" s="10"/>
      <c r="M74" s="10"/>
    </row>
    <row r="75" spans="1:14" ht="15" customHeight="1">
      <c r="A75" s="9"/>
      <c r="B75" s="9" t="s">
        <v>166</v>
      </c>
      <c r="C75" s="9"/>
      <c r="D75" s="159">
        <v>-0.08</v>
      </c>
      <c r="E75" s="154"/>
      <c r="F75" s="159">
        <v>0.11</v>
      </c>
      <c r="G75" s="159"/>
      <c r="H75" s="159">
        <v>-6.5000000000000002E-2</v>
      </c>
      <c r="I75" s="159"/>
      <c r="J75" s="159">
        <v>-6.8000000000000005E-2</v>
      </c>
    </row>
    <row r="76" spans="1:14" ht="15" customHeight="1">
      <c r="A76" s="9"/>
      <c r="B76" s="96" t="s">
        <v>200</v>
      </c>
      <c r="C76" s="96"/>
      <c r="D76" s="159">
        <v>-0.05</v>
      </c>
      <c r="E76" s="154"/>
      <c r="F76" s="159">
        <v>0.17399999999999999</v>
      </c>
      <c r="G76" s="159"/>
      <c r="H76" s="159">
        <v>9.9000000000000005E-2</v>
      </c>
      <c r="I76" s="159"/>
      <c r="J76" s="159">
        <v>-0.05</v>
      </c>
      <c r="N76" s="165"/>
    </row>
    <row r="77" spans="1:14" ht="15" customHeight="1">
      <c r="A77" s="12"/>
      <c r="B77" s="12"/>
      <c r="C77" s="12"/>
      <c r="D77" s="154"/>
      <c r="E77" s="154"/>
      <c r="F77" s="154"/>
      <c r="G77" s="159"/>
      <c r="H77" s="154"/>
      <c r="I77" s="159"/>
      <c r="J77" s="154"/>
    </row>
    <row r="78" spans="1:14" ht="15" customHeight="1">
      <c r="A78" s="9" t="s">
        <v>201</v>
      </c>
      <c r="B78" s="12"/>
      <c r="C78" s="12"/>
      <c r="D78" s="161">
        <v>13.6</v>
      </c>
      <c r="E78" s="156"/>
      <c r="F78" s="161">
        <v>12.6</v>
      </c>
      <c r="G78" s="161"/>
      <c r="H78" s="161">
        <v>12.4</v>
      </c>
      <c r="I78" s="161"/>
      <c r="J78" s="447">
        <v>12.75</v>
      </c>
    </row>
    <row r="79" spans="1:14" ht="15" customHeight="1">
      <c r="A79" s="12"/>
      <c r="B79" s="12"/>
      <c r="C79" s="12"/>
      <c r="D79" s="158"/>
      <c r="E79" s="158"/>
      <c r="F79" s="158"/>
      <c r="G79" s="91"/>
      <c r="H79" s="158"/>
      <c r="I79" s="91"/>
      <c r="J79" s="158"/>
    </row>
    <row r="80" spans="1:14" ht="15" customHeight="1">
      <c r="A80" s="12" t="s">
        <v>202</v>
      </c>
      <c r="B80" s="12"/>
      <c r="C80" s="12"/>
      <c r="D80" s="162">
        <v>1.34</v>
      </c>
      <c r="E80" s="157"/>
      <c r="F80" s="162">
        <v>1.51</v>
      </c>
      <c r="G80" s="162"/>
      <c r="H80" s="162">
        <v>1.82</v>
      </c>
      <c r="I80" s="162"/>
      <c r="J80" s="162">
        <v>1.87</v>
      </c>
    </row>
    <row r="81" spans="1:10" ht="15" customHeight="1">
      <c r="A81" s="12"/>
      <c r="B81" s="12"/>
      <c r="C81" s="12"/>
      <c r="D81" s="158"/>
      <c r="E81" s="158"/>
      <c r="F81" s="91"/>
      <c r="G81" s="91"/>
      <c r="H81" s="91"/>
      <c r="I81" s="91"/>
      <c r="J81" s="91"/>
    </row>
    <row r="82" spans="1:10" ht="15" customHeight="1">
      <c r="A82" s="9" t="s">
        <v>203</v>
      </c>
      <c r="B82" s="12"/>
      <c r="C82" s="12"/>
      <c r="D82" s="91">
        <v>254</v>
      </c>
      <c r="E82" s="158"/>
      <c r="F82" s="91">
        <v>255</v>
      </c>
      <c r="G82" s="91"/>
      <c r="H82" s="91">
        <v>255</v>
      </c>
      <c r="I82" s="91"/>
      <c r="J82" s="381">
        <v>255</v>
      </c>
    </row>
    <row r="83" spans="1:10" ht="15" customHeight="1">
      <c r="A83" s="12"/>
      <c r="B83" s="9"/>
      <c r="C83" s="9"/>
      <c r="D83" s="40"/>
      <c r="E83" s="40"/>
      <c r="F83" s="10"/>
      <c r="G83" s="10"/>
      <c r="H83" s="10"/>
      <c r="I83" s="10"/>
      <c r="J83" s="10"/>
    </row>
    <row r="84" spans="1:10" ht="15" customHeight="1">
      <c r="B84" s="12"/>
      <c r="C84" s="12"/>
      <c r="D84" s="58"/>
      <c r="E84" s="58"/>
      <c r="F84" s="10"/>
      <c r="G84" s="10"/>
      <c r="H84" s="10"/>
      <c r="I84" s="10"/>
      <c r="J84" s="10"/>
    </row>
    <row r="85" spans="1:10" ht="15" customHeight="1">
      <c r="A85" s="234" t="s">
        <v>204</v>
      </c>
      <c r="B85" s="515" t="s">
        <v>205</v>
      </c>
      <c r="C85" s="515"/>
      <c r="D85" s="515"/>
      <c r="E85" s="515"/>
      <c r="F85" s="515"/>
      <c r="G85" s="515"/>
      <c r="H85" s="515"/>
      <c r="I85" s="515"/>
      <c r="J85" s="515"/>
    </row>
    <row r="86" spans="1:10" ht="15" customHeight="1">
      <c r="A86" s="234"/>
      <c r="B86" s="515"/>
      <c r="C86" s="515"/>
      <c r="D86" s="515"/>
      <c r="E86" s="515"/>
      <c r="F86" s="515"/>
      <c r="G86" s="515"/>
      <c r="H86" s="515"/>
      <c r="I86" s="515"/>
      <c r="J86" s="515"/>
    </row>
    <row r="87" spans="1:10" ht="15" customHeight="1">
      <c r="A87" s="220" t="s">
        <v>148</v>
      </c>
      <c r="B87" s="12"/>
      <c r="C87" s="12"/>
      <c r="D87" s="1"/>
      <c r="E87" s="1"/>
      <c r="F87" s="1"/>
      <c r="G87" s="1"/>
      <c r="H87" s="1"/>
      <c r="I87" s="1"/>
      <c r="J87" s="1"/>
    </row>
    <row r="88" spans="1:10" ht="15" customHeight="1">
      <c r="A88" s="204"/>
      <c r="D88" s="81"/>
      <c r="E88" s="81"/>
      <c r="F88" s="81"/>
      <c r="G88" s="81"/>
      <c r="H88" s="81"/>
      <c r="I88" s="81"/>
      <c r="J88" s="81"/>
    </row>
    <row r="89" spans="1:10" ht="15">
      <c r="D89" s="1"/>
      <c r="E89" s="1"/>
      <c r="F89" s="1"/>
      <c r="G89" s="1"/>
      <c r="H89" s="1"/>
      <c r="I89" s="1"/>
      <c r="J89" s="1"/>
    </row>
    <row r="90" spans="1:10" ht="15">
      <c r="D90" s="1"/>
      <c r="E90" s="1"/>
      <c r="F90" s="1"/>
      <c r="G90" s="1"/>
      <c r="H90" s="1"/>
      <c r="I90" s="1"/>
      <c r="J90" s="1"/>
    </row>
    <row r="91" spans="1:10" ht="15">
      <c r="D91" s="12"/>
      <c r="E91" s="12"/>
      <c r="F91" s="12"/>
      <c r="G91" s="12"/>
      <c r="H91" s="12"/>
      <c r="I91" s="12"/>
      <c r="J91" s="12"/>
    </row>
    <row r="92" spans="1:10" ht="16.5">
      <c r="D92" s="240"/>
      <c r="E92" s="240"/>
      <c r="F92" s="240"/>
      <c r="G92" s="240"/>
      <c r="H92" s="240"/>
      <c r="I92" s="240"/>
      <c r="J92" s="240"/>
    </row>
  </sheetData>
  <mergeCells count="2">
    <mergeCell ref="B86:J86"/>
    <mergeCell ref="B85:J85"/>
  </mergeCells>
  <printOptions horizontalCentered="1"/>
  <pageMargins left="0.75" right="0.75" top="0.5" bottom="0.5" header="0.5" footer="0.25"/>
  <pageSetup scale="55" firstPageNumber="2" orientation="portrait" r:id="rId1"/>
  <headerFooter scaleWithDoc="0" alignWithMargins="0">
    <oddFooter>&amp;L&amp;"Arial,Regular"&amp;10 11 / Q4 FY23 Stat Book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88"/>
  <sheetViews>
    <sheetView view="pageBreakPreview" zoomScaleNormal="100" zoomScaleSheetLayoutView="100" workbookViewId="0">
      <selection sqref="A1:Q1"/>
    </sheetView>
  </sheetViews>
  <sheetFormatPr defaultColWidth="10.625" defaultRowHeight="12.75"/>
  <cols>
    <col min="1" max="1" width="2.625" style="20" customWidth="1"/>
    <col min="2" max="2" width="42.5" style="20" customWidth="1"/>
    <col min="3" max="3" width="10.625" style="20" customWidth="1"/>
    <col min="4" max="4" width="0.625" style="20" customWidth="1"/>
    <col min="5" max="5" width="10.625" style="20" customWidth="1"/>
    <col min="6" max="6" width="0.625" style="20" customWidth="1"/>
    <col min="7" max="7" width="10.625" style="20" customWidth="1"/>
    <col min="8" max="8" width="0.625" style="20" customWidth="1"/>
    <col min="9" max="9" width="10.625" style="20" customWidth="1"/>
    <col min="10" max="10" width="0.625" style="10" customWidth="1"/>
    <col min="11" max="11" width="10.625" style="10"/>
    <col min="12" max="12" width="0.625" style="10" customWidth="1"/>
    <col min="13" max="13" width="10.625" style="10"/>
    <col min="14" max="14" width="0.625" style="10" customWidth="1"/>
    <col min="15" max="15" width="10.625" style="10"/>
    <col min="16" max="16" width="0.625" style="10" customWidth="1"/>
    <col min="17" max="16384" width="10.625" style="10"/>
  </cols>
  <sheetData>
    <row r="1" spans="1:19" s="171" customFormat="1" ht="24.75" customHeight="1">
      <c r="A1" s="518" t="s">
        <v>156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19" s="171" customFormat="1" ht="24.75" customHeight="1">
      <c r="A2" s="27" t="s">
        <v>207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9" s="171" customFormat="1" ht="24.75" customHeight="1">
      <c r="A3" s="27" t="s">
        <v>291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9" s="63" customFormat="1" ht="15.75">
      <c r="A4" s="28"/>
      <c r="B4" s="28"/>
      <c r="C4" s="28"/>
      <c r="D4" s="28"/>
      <c r="E4" s="28"/>
      <c r="F4" s="28"/>
      <c r="G4" s="28"/>
      <c r="H4" s="28"/>
      <c r="I4" s="28"/>
    </row>
    <row r="5" spans="1:19" s="78" customFormat="1" ht="16.5" thickBot="1">
      <c r="A5" s="10"/>
      <c r="B5" s="98"/>
      <c r="C5" s="29" t="s">
        <v>4</v>
      </c>
      <c r="D5" s="29"/>
      <c r="E5" s="29"/>
      <c r="F5" s="29"/>
      <c r="G5" s="29"/>
      <c r="H5" s="29"/>
      <c r="I5" s="29"/>
      <c r="K5" s="29" t="s">
        <v>5</v>
      </c>
      <c r="L5" s="29"/>
      <c r="M5" s="29"/>
      <c r="N5" s="29"/>
      <c r="O5" s="29"/>
      <c r="P5" s="29"/>
      <c r="Q5" s="29"/>
    </row>
    <row r="6" spans="1:19" s="63" customFormat="1" ht="15.75">
      <c r="A6" s="239"/>
      <c r="B6" s="99"/>
      <c r="C6" s="24" t="s">
        <v>135</v>
      </c>
      <c r="D6" s="24"/>
      <c r="E6" s="24" t="s">
        <v>136</v>
      </c>
      <c r="F6" s="24"/>
      <c r="G6" s="24" t="s">
        <v>137</v>
      </c>
      <c r="H6" s="24"/>
      <c r="I6" s="64" t="s">
        <v>138</v>
      </c>
      <c r="K6" s="24" t="s">
        <v>135</v>
      </c>
      <c r="L6" s="24"/>
      <c r="M6" s="24" t="s">
        <v>136</v>
      </c>
      <c r="N6" s="24"/>
      <c r="O6" s="24" t="s">
        <v>137</v>
      </c>
      <c r="P6" s="24"/>
      <c r="Q6" s="64" t="s">
        <v>138</v>
      </c>
    </row>
    <row r="7" spans="1:19" s="24" customFormat="1" ht="15.75">
      <c r="A7" s="31"/>
      <c r="B7" s="12"/>
      <c r="C7" s="11" t="s">
        <v>139</v>
      </c>
      <c r="D7" s="11"/>
      <c r="E7" s="11" t="s">
        <v>139</v>
      </c>
      <c r="F7" s="11"/>
      <c r="G7" s="11" t="s">
        <v>139</v>
      </c>
      <c r="H7" s="11"/>
      <c r="I7" s="11" t="s">
        <v>139</v>
      </c>
      <c r="K7" s="11" t="s">
        <v>139</v>
      </c>
      <c r="L7" s="11"/>
      <c r="M7" s="11" t="s">
        <v>139</v>
      </c>
      <c r="N7" s="11"/>
      <c r="O7" s="11" t="s">
        <v>139</v>
      </c>
      <c r="P7" s="11"/>
      <c r="Q7" s="11" t="s">
        <v>139</v>
      </c>
    </row>
    <row r="8" spans="1:19" ht="15">
      <c r="A8" s="31" t="s">
        <v>208</v>
      </c>
      <c r="B8" s="12"/>
      <c r="C8" s="1"/>
      <c r="D8" s="1"/>
      <c r="E8" s="1"/>
      <c r="F8" s="1"/>
      <c r="G8" s="1"/>
      <c r="H8" s="1"/>
      <c r="I8" s="1"/>
    </row>
    <row r="9" spans="1:19" ht="15">
      <c r="A9" s="9" t="s">
        <v>209</v>
      </c>
      <c r="B9" s="31"/>
      <c r="C9" s="12"/>
      <c r="D9" s="12"/>
      <c r="E9" s="12"/>
      <c r="F9" s="12"/>
      <c r="G9" s="12"/>
      <c r="H9" s="12"/>
      <c r="I9" s="12"/>
    </row>
    <row r="10" spans="1:19" ht="4.5" customHeight="1">
      <c r="A10" s="12"/>
      <c r="B10" s="12"/>
      <c r="C10" s="1"/>
      <c r="D10" s="1"/>
      <c r="E10" s="1"/>
      <c r="F10" s="1"/>
      <c r="G10" s="1"/>
      <c r="H10" s="1"/>
      <c r="I10" s="1"/>
    </row>
    <row r="11" spans="1:19" ht="15">
      <c r="A11" s="12"/>
      <c r="B11" s="66" t="s">
        <v>190</v>
      </c>
      <c r="C11" s="1">
        <v>1218</v>
      </c>
      <c r="D11" s="1"/>
      <c r="E11" s="1">
        <v>1244</v>
      </c>
      <c r="F11" s="1"/>
      <c r="G11" s="1">
        <v>1258</v>
      </c>
      <c r="H11" s="1"/>
      <c r="I11" s="1">
        <v>1126</v>
      </c>
      <c r="K11" s="1">
        <v>1287</v>
      </c>
      <c r="M11" s="1">
        <v>1453</v>
      </c>
      <c r="O11" s="1">
        <v>1529</v>
      </c>
      <c r="Q11" s="1">
        <v>1442</v>
      </c>
    </row>
    <row r="12" spans="1:19" ht="15">
      <c r="A12" s="12"/>
      <c r="B12" s="66" t="s">
        <v>191</v>
      </c>
      <c r="C12" s="18">
        <v>562</v>
      </c>
      <c r="D12" s="37"/>
      <c r="E12" s="18">
        <v>547</v>
      </c>
      <c r="F12" s="37"/>
      <c r="G12" s="18">
        <v>536</v>
      </c>
      <c r="H12" s="37"/>
      <c r="I12" s="18">
        <v>438</v>
      </c>
      <c r="K12" s="18">
        <v>483</v>
      </c>
      <c r="M12" s="18">
        <v>512</v>
      </c>
      <c r="O12" s="18">
        <v>508</v>
      </c>
      <c r="Q12" s="18">
        <v>519</v>
      </c>
      <c r="S12" s="241"/>
    </row>
    <row r="13" spans="1:19" ht="15">
      <c r="A13" s="12"/>
      <c r="B13" s="12" t="s">
        <v>160</v>
      </c>
      <c r="C13" s="1">
        <f>SUM(C11:C12)</f>
        <v>1780</v>
      </c>
      <c r="D13" s="1"/>
      <c r="E13" s="1">
        <f>SUM(E11:E12)</f>
        <v>1791</v>
      </c>
      <c r="F13" s="1"/>
      <c r="G13" s="1">
        <f>SUM(G11:G12)</f>
        <v>1794</v>
      </c>
      <c r="H13" s="1"/>
      <c r="I13" s="1">
        <f>SUM(I11:I12)</f>
        <v>1564</v>
      </c>
      <c r="K13" s="1">
        <f>SUM(K11:K12)</f>
        <v>1770</v>
      </c>
      <c r="M13" s="1">
        <f>SUM(M11:M12)</f>
        <v>1965</v>
      </c>
      <c r="O13" s="1">
        <f>SUM(O11:O12)</f>
        <v>2037</v>
      </c>
      <c r="Q13" s="1">
        <f>SUM(Q11:Q12)</f>
        <v>1961</v>
      </c>
    </row>
    <row r="14" spans="1:19" ht="15">
      <c r="A14" s="9"/>
      <c r="B14" s="9" t="s">
        <v>161</v>
      </c>
      <c r="C14" s="18">
        <v>976</v>
      </c>
      <c r="D14" s="37"/>
      <c r="E14" s="18">
        <v>1012</v>
      </c>
      <c r="F14" s="37"/>
      <c r="G14" s="18">
        <v>1215</v>
      </c>
      <c r="H14" s="37"/>
      <c r="I14" s="18">
        <v>1102</v>
      </c>
      <c r="K14" s="18">
        <v>1207</v>
      </c>
      <c r="M14" s="18">
        <v>1339</v>
      </c>
      <c r="O14" s="18">
        <v>1562</v>
      </c>
      <c r="Q14" s="18">
        <v>1307</v>
      </c>
    </row>
    <row r="15" spans="1:19" ht="15">
      <c r="A15" s="9"/>
      <c r="B15" s="97" t="s">
        <v>178</v>
      </c>
      <c r="C15" s="18">
        <f>SUM(C13:C14)</f>
        <v>2756</v>
      </c>
      <c r="D15" s="1"/>
      <c r="E15" s="18">
        <f>SUM(E13:E14)</f>
        <v>2803</v>
      </c>
      <c r="F15" s="1"/>
      <c r="G15" s="18">
        <f>SUM(G13:G14)</f>
        <v>3009</v>
      </c>
      <c r="H15" s="1"/>
      <c r="I15" s="18">
        <f>SUM(I13:I14)</f>
        <v>2666</v>
      </c>
      <c r="K15" s="18">
        <f>SUM(K13:K14)</f>
        <v>2977</v>
      </c>
      <c r="M15" s="18">
        <f>SUM(M13:M14)</f>
        <v>3304</v>
      </c>
      <c r="O15" s="18">
        <f>SUM(O13:O14)</f>
        <v>3599</v>
      </c>
      <c r="Q15" s="18">
        <f>SUM(Q13:Q14)</f>
        <v>3268</v>
      </c>
    </row>
    <row r="16" spans="1:19" ht="15">
      <c r="A16" s="9"/>
      <c r="B16" s="9" t="s">
        <v>163</v>
      </c>
      <c r="C16" s="1">
        <v>530</v>
      </c>
      <c r="D16" s="1"/>
      <c r="E16" s="1">
        <v>565</v>
      </c>
      <c r="F16" s="1"/>
      <c r="G16" s="1">
        <v>542</v>
      </c>
      <c r="H16" s="1"/>
      <c r="I16" s="1">
        <v>600</v>
      </c>
      <c r="K16" s="1">
        <v>696</v>
      </c>
      <c r="M16" s="1">
        <v>748</v>
      </c>
      <c r="O16" s="1">
        <v>765</v>
      </c>
      <c r="Q16" s="1">
        <v>796</v>
      </c>
    </row>
    <row r="17" spans="1:17" ht="15">
      <c r="A17" s="9"/>
      <c r="B17" s="9" t="s">
        <v>164</v>
      </c>
      <c r="C17" s="18">
        <v>294</v>
      </c>
      <c r="D17" s="1"/>
      <c r="E17" s="18">
        <v>315</v>
      </c>
      <c r="F17" s="1"/>
      <c r="G17" s="18">
        <v>293</v>
      </c>
      <c r="H17" s="1"/>
      <c r="I17" s="18">
        <v>227</v>
      </c>
      <c r="K17" s="18">
        <v>260</v>
      </c>
      <c r="M17" s="18">
        <v>296</v>
      </c>
      <c r="O17" s="18">
        <v>294</v>
      </c>
      <c r="Q17" s="18">
        <v>288</v>
      </c>
    </row>
    <row r="18" spans="1:17" ht="15">
      <c r="A18" s="9"/>
      <c r="B18" s="9" t="s">
        <v>184</v>
      </c>
      <c r="C18" s="117">
        <f>SUM(C16:C17)</f>
        <v>824</v>
      </c>
      <c r="D18" s="1"/>
      <c r="E18" s="117">
        <f>SUM(E16:E17)</f>
        <v>880</v>
      </c>
      <c r="F18" s="1"/>
      <c r="G18" s="117">
        <f>SUM(G16:G17)</f>
        <v>835</v>
      </c>
      <c r="H18" s="1"/>
      <c r="I18" s="117">
        <f>SUM(I16:I17)</f>
        <v>827</v>
      </c>
      <c r="K18" s="117">
        <f>SUM(K16:K17)</f>
        <v>956</v>
      </c>
      <c r="M18" s="117">
        <f>SUM(M16:M17)</f>
        <v>1044</v>
      </c>
      <c r="O18" s="117">
        <f>SUM(O16:O17)</f>
        <v>1059</v>
      </c>
      <c r="Q18" s="117">
        <f>SUM(Q16:Q17)</f>
        <v>1084</v>
      </c>
    </row>
    <row r="19" spans="1:17" ht="18">
      <c r="A19" s="31"/>
      <c r="B19" s="9" t="s">
        <v>166</v>
      </c>
      <c r="C19" s="1">
        <v>2352</v>
      </c>
      <c r="D19" s="37"/>
      <c r="E19" s="1">
        <v>2669</v>
      </c>
      <c r="F19" s="92"/>
      <c r="G19" s="1">
        <v>2405</v>
      </c>
      <c r="H19" s="37"/>
      <c r="I19" s="1">
        <v>1928</v>
      </c>
      <c r="K19" s="1">
        <v>2298</v>
      </c>
      <c r="M19" s="1">
        <v>2635</v>
      </c>
      <c r="O19" s="1">
        <v>2353</v>
      </c>
      <c r="Q19" s="1">
        <v>2171</v>
      </c>
    </row>
    <row r="20" spans="1:17" ht="15.75" thickBot="1">
      <c r="A20" s="9"/>
      <c r="B20" s="9" t="s">
        <v>210</v>
      </c>
      <c r="C20" s="104">
        <f>SUM(C15+C18+C19)</f>
        <v>5932</v>
      </c>
      <c r="D20" s="19"/>
      <c r="E20" s="104">
        <f>SUM(E15+E18+E19)</f>
        <v>6352</v>
      </c>
      <c r="F20" s="19"/>
      <c r="G20" s="104">
        <f>SUM(G15+G18+G19)</f>
        <v>6249</v>
      </c>
      <c r="H20" s="19"/>
      <c r="I20" s="104">
        <f>SUM(I15+I18+I19)</f>
        <v>5421</v>
      </c>
      <c r="K20" s="104">
        <f>SUM(K15+K18+K19)</f>
        <v>6231</v>
      </c>
      <c r="M20" s="104">
        <f>SUM(M15+M18+M19)</f>
        <v>6983</v>
      </c>
      <c r="O20" s="104">
        <f>SUM(O15+O18+O19)</f>
        <v>7011</v>
      </c>
      <c r="Q20" s="104">
        <f>SUM(Q15+Q18+Q19)</f>
        <v>6523</v>
      </c>
    </row>
    <row r="21" spans="1:17" ht="5.0999999999999996" customHeight="1" thickTop="1">
      <c r="A21" s="12"/>
      <c r="B21" s="12"/>
      <c r="C21" s="1"/>
      <c r="D21" s="1"/>
      <c r="E21" s="1"/>
      <c r="F21" s="1"/>
      <c r="G21" s="1"/>
      <c r="H21" s="1"/>
      <c r="I21" s="1"/>
      <c r="K21" s="1"/>
      <c r="M21" s="1"/>
      <c r="O21" s="1"/>
      <c r="Q21" s="1"/>
    </row>
    <row r="22" spans="1:17" ht="15">
      <c r="A22" s="9" t="s">
        <v>211</v>
      </c>
      <c r="B22" s="9"/>
      <c r="C22" s="1"/>
      <c r="D22" s="1"/>
      <c r="E22" s="1"/>
      <c r="F22" s="1"/>
      <c r="G22" s="1"/>
      <c r="H22" s="1"/>
      <c r="I22" s="1"/>
      <c r="K22" s="1"/>
      <c r="M22" s="1"/>
      <c r="O22" s="1"/>
      <c r="Q22" s="1"/>
    </row>
    <row r="23" spans="1:17" ht="5.0999999999999996" customHeight="1">
      <c r="A23" s="12"/>
      <c r="B23" s="12"/>
      <c r="C23" s="1"/>
      <c r="D23" s="1"/>
      <c r="E23" s="1"/>
      <c r="F23" s="1"/>
      <c r="G23" s="1"/>
      <c r="H23" s="1"/>
      <c r="I23" s="1"/>
      <c r="K23" s="1"/>
      <c r="M23" s="1"/>
      <c r="O23" s="1"/>
      <c r="Q23" s="1"/>
    </row>
    <row r="24" spans="1:17" ht="15">
      <c r="A24" s="9"/>
      <c r="B24" s="9" t="s">
        <v>169</v>
      </c>
      <c r="C24" s="1">
        <v>8015</v>
      </c>
      <c r="D24" s="1"/>
      <c r="E24" s="1">
        <v>8364</v>
      </c>
      <c r="F24" s="1"/>
      <c r="G24" s="1">
        <v>8356</v>
      </c>
      <c r="H24" s="1"/>
      <c r="I24" s="1">
        <v>9372</v>
      </c>
      <c r="K24" s="1">
        <v>8849</v>
      </c>
      <c r="M24" s="1">
        <v>9511</v>
      </c>
      <c r="O24" s="1">
        <v>9943</v>
      </c>
      <c r="Q24" s="1">
        <v>8662</v>
      </c>
    </row>
    <row r="25" spans="1:17" ht="15">
      <c r="A25" s="9"/>
      <c r="B25" s="9" t="s">
        <v>163</v>
      </c>
      <c r="C25" s="1">
        <v>4792</v>
      </c>
      <c r="D25" s="1"/>
      <c r="E25" s="1">
        <v>5230</v>
      </c>
      <c r="F25" s="1"/>
      <c r="G25" s="1">
        <v>4752</v>
      </c>
      <c r="H25" s="1"/>
      <c r="I25" s="1">
        <v>4807</v>
      </c>
      <c r="K25" s="1">
        <v>5501</v>
      </c>
      <c r="M25" s="1">
        <v>6234</v>
      </c>
      <c r="O25" s="1">
        <v>6286</v>
      </c>
      <c r="Q25" s="1">
        <v>6608</v>
      </c>
    </row>
    <row r="26" spans="1:17" ht="15">
      <c r="A26" s="9"/>
      <c r="B26" s="9" t="s">
        <v>164</v>
      </c>
      <c r="C26" s="1">
        <v>13717</v>
      </c>
      <c r="D26" s="1"/>
      <c r="E26" s="1">
        <v>15241</v>
      </c>
      <c r="F26" s="1"/>
      <c r="G26" s="1">
        <v>13806</v>
      </c>
      <c r="H26" s="1"/>
      <c r="I26" s="1">
        <v>11071</v>
      </c>
      <c r="K26" s="1">
        <v>11633</v>
      </c>
      <c r="M26" s="1">
        <v>13560</v>
      </c>
      <c r="O26" s="1">
        <v>12135</v>
      </c>
      <c r="Q26" s="1">
        <v>11691</v>
      </c>
    </row>
    <row r="27" spans="1:17" ht="15">
      <c r="A27" s="12"/>
      <c r="B27" s="66" t="s">
        <v>170</v>
      </c>
      <c r="C27" s="1">
        <v>1555</v>
      </c>
      <c r="D27" s="37"/>
      <c r="E27" s="1">
        <v>1726</v>
      </c>
      <c r="F27" s="37"/>
      <c r="G27" s="1">
        <v>1422</v>
      </c>
      <c r="H27" s="37"/>
      <c r="I27" s="1">
        <v>1440</v>
      </c>
      <c r="K27" s="1">
        <v>1575</v>
      </c>
      <c r="M27" s="1">
        <v>1605</v>
      </c>
      <c r="O27" s="1">
        <v>1417</v>
      </c>
      <c r="Q27" s="1">
        <v>1280</v>
      </c>
    </row>
    <row r="28" spans="1:17" ht="15.75" thickBot="1">
      <c r="A28" s="31"/>
      <c r="B28" s="9" t="s">
        <v>212</v>
      </c>
      <c r="C28" s="104">
        <f>SUM(C24:C27)</f>
        <v>28079</v>
      </c>
      <c r="D28" s="19"/>
      <c r="E28" s="104">
        <f>SUM(E24:E27)</f>
        <v>30561</v>
      </c>
      <c r="F28" s="19"/>
      <c r="G28" s="104">
        <f>SUM(G24:G27)</f>
        <v>28336</v>
      </c>
      <c r="H28" s="19"/>
      <c r="I28" s="104">
        <f>SUM(I24:I27)</f>
        <v>26690</v>
      </c>
      <c r="K28" s="104">
        <f>SUM(K24:K27)</f>
        <v>27558</v>
      </c>
      <c r="M28" s="104">
        <f>SUM(M24:M27)</f>
        <v>30910</v>
      </c>
      <c r="O28" s="104">
        <f>SUM(O24:O27)</f>
        <v>29781</v>
      </c>
      <c r="Q28" s="104">
        <f>SUM(Q24:Q27)</f>
        <v>28241</v>
      </c>
    </row>
    <row r="29" spans="1:17" ht="11.25" customHeight="1" thickTop="1">
      <c r="A29" s="31"/>
      <c r="B29" s="9"/>
      <c r="C29" s="19"/>
      <c r="D29" s="19"/>
      <c r="E29" s="19"/>
      <c r="F29" s="93"/>
      <c r="G29" s="19"/>
      <c r="H29" s="19"/>
      <c r="I29" s="19"/>
      <c r="K29" s="19"/>
      <c r="M29" s="19"/>
      <c r="O29" s="19"/>
      <c r="Q29" s="19"/>
    </row>
    <row r="30" spans="1:17" ht="15">
      <c r="A30" s="31" t="s">
        <v>188</v>
      </c>
      <c r="B30" s="12"/>
      <c r="C30" s="1"/>
      <c r="D30" s="1"/>
      <c r="E30" s="1"/>
      <c r="F30" s="1"/>
      <c r="G30" s="1"/>
      <c r="H30" s="1"/>
      <c r="I30" s="1"/>
      <c r="K30" s="1"/>
      <c r="M30" s="1"/>
      <c r="O30" s="1"/>
      <c r="Q30" s="1"/>
    </row>
    <row r="31" spans="1:17" ht="15">
      <c r="A31" s="97" t="s">
        <v>189</v>
      </c>
      <c r="B31" s="12"/>
      <c r="C31" s="1"/>
      <c r="D31" s="12"/>
      <c r="E31" s="1"/>
      <c r="F31" s="12"/>
      <c r="G31" s="1"/>
      <c r="H31" s="12"/>
      <c r="I31" s="1"/>
      <c r="K31" s="1"/>
      <c r="M31" s="1"/>
      <c r="O31" s="1"/>
      <c r="Q31" s="1"/>
    </row>
    <row r="32" spans="1:17" ht="5.0999999999999996" customHeight="1">
      <c r="A32" s="12"/>
      <c r="B32" s="12"/>
      <c r="C32" s="1"/>
      <c r="D32" s="1"/>
      <c r="E32" s="1"/>
      <c r="F32" s="1"/>
      <c r="G32" s="1"/>
      <c r="H32" s="1"/>
      <c r="I32" s="1"/>
      <c r="K32" s="1"/>
      <c r="M32" s="1"/>
      <c r="O32" s="1"/>
      <c r="Q32" s="1"/>
    </row>
    <row r="33" spans="1:17" ht="15">
      <c r="A33" s="12"/>
      <c r="B33" s="66" t="s">
        <v>158</v>
      </c>
      <c r="C33" s="26">
        <v>23.94</v>
      </c>
      <c r="D33" s="46"/>
      <c r="E33" s="26">
        <v>23.78</v>
      </c>
      <c r="F33" s="46"/>
      <c r="G33" s="26">
        <v>23.54</v>
      </c>
      <c r="H33" s="46"/>
      <c r="I33" s="26">
        <v>22.73</v>
      </c>
      <c r="K33" s="26">
        <v>22.25</v>
      </c>
      <c r="M33" s="26">
        <v>21.98</v>
      </c>
      <c r="O33" s="26">
        <v>21.91</v>
      </c>
      <c r="Q33" s="26">
        <v>23.09</v>
      </c>
    </row>
    <row r="34" spans="1:17" ht="15">
      <c r="A34" s="12"/>
      <c r="B34" s="66" t="s">
        <v>159</v>
      </c>
      <c r="C34" s="21">
        <v>13.32</v>
      </c>
      <c r="D34" s="94"/>
      <c r="E34" s="21">
        <v>13.26</v>
      </c>
      <c r="F34" s="94"/>
      <c r="G34" s="21">
        <v>13.59</v>
      </c>
      <c r="H34" s="94"/>
      <c r="I34" s="21">
        <v>13.59</v>
      </c>
      <c r="K34" s="21">
        <v>13.56</v>
      </c>
      <c r="M34" s="21">
        <v>13.5</v>
      </c>
      <c r="O34" s="21">
        <v>14.08</v>
      </c>
      <c r="Q34" s="21">
        <v>14.41</v>
      </c>
    </row>
    <row r="35" spans="1:17" ht="15">
      <c r="A35" s="12"/>
      <c r="B35" s="66" t="s">
        <v>160</v>
      </c>
      <c r="C35" s="13">
        <v>20.59</v>
      </c>
      <c r="D35" s="13"/>
      <c r="E35" s="13">
        <v>20.57</v>
      </c>
      <c r="F35" s="13"/>
      <c r="G35" s="13">
        <v>20.56</v>
      </c>
      <c r="H35" s="13"/>
      <c r="I35" s="13">
        <v>20.170000000000002</v>
      </c>
      <c r="K35" s="13">
        <v>19.88</v>
      </c>
      <c r="M35" s="13">
        <v>19.77</v>
      </c>
      <c r="O35" s="13">
        <v>19.96</v>
      </c>
      <c r="Q35" s="13">
        <v>20.79</v>
      </c>
    </row>
    <row r="36" spans="1:17" ht="15">
      <c r="A36" s="9"/>
      <c r="B36" s="9" t="s">
        <v>192</v>
      </c>
      <c r="C36" s="21">
        <v>15.29</v>
      </c>
      <c r="D36" s="94"/>
      <c r="E36" s="13">
        <v>15.39</v>
      </c>
      <c r="F36" s="94"/>
      <c r="G36" s="13">
        <v>14.73</v>
      </c>
      <c r="H36" s="94"/>
      <c r="I36" s="13">
        <v>13.83</v>
      </c>
      <c r="K36" s="13">
        <v>13.97</v>
      </c>
      <c r="M36" s="13">
        <v>14.27</v>
      </c>
      <c r="O36" s="13">
        <v>14.65</v>
      </c>
      <c r="Q36" s="13">
        <v>14.9</v>
      </c>
    </row>
    <row r="37" spans="1:17" ht="15">
      <c r="A37" s="9"/>
      <c r="B37" s="97" t="s">
        <v>178</v>
      </c>
      <c r="C37" s="76">
        <v>18.71</v>
      </c>
      <c r="D37" s="13"/>
      <c r="E37" s="76">
        <v>18.7</v>
      </c>
      <c r="F37" s="13"/>
      <c r="G37" s="76">
        <v>18.21</v>
      </c>
      <c r="H37" s="13"/>
      <c r="I37" s="76">
        <v>17.55</v>
      </c>
      <c r="K37" s="76">
        <v>17.48</v>
      </c>
      <c r="M37" s="76">
        <v>17.54</v>
      </c>
      <c r="O37" s="76">
        <v>17.66</v>
      </c>
      <c r="Q37" s="76">
        <v>18.440000000000001</v>
      </c>
    </row>
    <row r="38" spans="1:17" ht="15">
      <c r="A38" s="9"/>
      <c r="B38" s="9" t="s">
        <v>163</v>
      </c>
      <c r="C38" s="13">
        <v>53.52</v>
      </c>
      <c r="D38" s="13"/>
      <c r="E38" s="13">
        <v>51.03</v>
      </c>
      <c r="F38" s="13"/>
      <c r="G38" s="13">
        <v>50.07</v>
      </c>
      <c r="H38" s="13"/>
      <c r="I38" s="13">
        <v>52.34</v>
      </c>
      <c r="K38" s="13">
        <v>51.18</v>
      </c>
      <c r="M38" s="13">
        <v>53.26</v>
      </c>
      <c r="O38" s="13">
        <v>54.71</v>
      </c>
      <c r="Q38" s="13">
        <v>55.89</v>
      </c>
    </row>
    <row r="39" spans="1:17" ht="15">
      <c r="A39" s="9"/>
      <c r="B39" s="9" t="s">
        <v>164</v>
      </c>
      <c r="C39" s="21">
        <v>45.52</v>
      </c>
      <c r="D39" s="13"/>
      <c r="E39" s="21">
        <v>43.94</v>
      </c>
      <c r="F39" s="13"/>
      <c r="G39" s="21">
        <v>43.88</v>
      </c>
      <c r="H39" s="13"/>
      <c r="I39" s="21">
        <v>37.47</v>
      </c>
      <c r="K39" s="21">
        <v>36.46</v>
      </c>
      <c r="M39" s="21">
        <v>35.29</v>
      </c>
      <c r="O39" s="21">
        <v>35.869999999999997</v>
      </c>
      <c r="Q39" s="21">
        <v>37.67</v>
      </c>
    </row>
    <row r="40" spans="1:17" ht="15">
      <c r="A40" s="9"/>
      <c r="B40" s="9" t="s">
        <v>184</v>
      </c>
      <c r="C40" s="147">
        <v>50.67</v>
      </c>
      <c r="D40" s="13"/>
      <c r="E40" s="147">
        <v>48.49</v>
      </c>
      <c r="F40" s="13"/>
      <c r="G40" s="147">
        <v>47.9</v>
      </c>
      <c r="H40" s="13"/>
      <c r="I40" s="147">
        <v>48.26</v>
      </c>
      <c r="K40" s="147">
        <v>47.18</v>
      </c>
      <c r="M40" s="147">
        <v>48.17</v>
      </c>
      <c r="O40" s="147">
        <v>49.49</v>
      </c>
      <c r="Q40" s="147">
        <v>51.05</v>
      </c>
    </row>
    <row r="41" spans="1:17" ht="18">
      <c r="A41" s="31"/>
      <c r="B41" s="9" t="s">
        <v>166</v>
      </c>
      <c r="C41" s="13">
        <v>7.15</v>
      </c>
      <c r="D41" s="94"/>
      <c r="E41" s="13">
        <v>6.92</v>
      </c>
      <c r="F41" s="94"/>
      <c r="G41" s="13">
        <v>7.09</v>
      </c>
      <c r="H41" s="94"/>
      <c r="I41" s="13">
        <v>7</v>
      </c>
      <c r="K41" s="13">
        <v>7.28</v>
      </c>
      <c r="M41" s="13">
        <v>7.27</v>
      </c>
      <c r="O41" s="13">
        <v>7.96</v>
      </c>
      <c r="Q41" s="13">
        <v>8.39</v>
      </c>
    </row>
    <row r="42" spans="1:17" ht="15.75" thickBot="1">
      <c r="A42" s="9"/>
      <c r="B42" s="9" t="s">
        <v>193</v>
      </c>
      <c r="C42" s="105">
        <v>18.57</v>
      </c>
      <c r="D42" s="47"/>
      <c r="E42" s="105">
        <v>17.88</v>
      </c>
      <c r="F42" s="47"/>
      <c r="G42" s="105">
        <v>17.899999999999999</v>
      </c>
      <c r="H42" s="47"/>
      <c r="I42" s="105">
        <v>18.48</v>
      </c>
      <c r="K42" s="105">
        <v>18.28</v>
      </c>
      <c r="M42" s="105">
        <v>18.239999999999998</v>
      </c>
      <c r="O42" s="105">
        <v>19.21</v>
      </c>
      <c r="Q42" s="105">
        <v>20.51</v>
      </c>
    </row>
    <row r="43" spans="1:17" ht="5.25" customHeight="1" thickTop="1">
      <c r="A43" s="12"/>
      <c r="B43" s="12"/>
      <c r="C43" s="1"/>
      <c r="D43" s="1"/>
      <c r="E43" s="1"/>
      <c r="F43" s="1"/>
      <c r="G43" s="1"/>
      <c r="H43" s="1"/>
      <c r="I43" s="1"/>
      <c r="K43" s="1"/>
      <c r="M43" s="1"/>
      <c r="O43" s="1"/>
      <c r="Q43" s="1"/>
    </row>
    <row r="44" spans="1:17" ht="15">
      <c r="A44" s="97" t="s">
        <v>194</v>
      </c>
      <c r="B44" s="9"/>
      <c r="C44" s="1"/>
      <c r="D44" s="1"/>
      <c r="E44" s="1"/>
      <c r="F44" s="1"/>
      <c r="G44" s="1"/>
      <c r="H44" s="1"/>
      <c r="I44" s="1"/>
      <c r="K44" s="1"/>
      <c r="M44" s="1"/>
      <c r="O44" s="1"/>
      <c r="Q44" s="1"/>
    </row>
    <row r="45" spans="1:17" ht="5.0999999999999996" customHeight="1">
      <c r="A45" s="12"/>
      <c r="B45" s="12"/>
      <c r="C45" s="1"/>
      <c r="D45" s="1"/>
      <c r="E45" s="1"/>
      <c r="F45" s="1"/>
      <c r="G45" s="1"/>
      <c r="H45" s="1"/>
      <c r="I45" s="1"/>
      <c r="K45" s="1"/>
      <c r="M45" s="1"/>
      <c r="O45" s="1"/>
      <c r="Q45" s="1"/>
    </row>
    <row r="46" spans="1:17" ht="15">
      <c r="A46" s="9"/>
      <c r="B46" s="9" t="s">
        <v>213</v>
      </c>
      <c r="C46" s="26">
        <v>1.36</v>
      </c>
      <c r="D46" s="46"/>
      <c r="E46" s="26">
        <v>1.32</v>
      </c>
      <c r="F46" s="46"/>
      <c r="G46" s="26">
        <v>1.4</v>
      </c>
      <c r="H46" s="46"/>
      <c r="I46" s="26">
        <v>1.44</v>
      </c>
      <c r="K46" s="26">
        <v>1.45</v>
      </c>
      <c r="M46" s="26">
        <v>1.33</v>
      </c>
      <c r="O46" s="26">
        <v>1.4</v>
      </c>
      <c r="Q46" s="26">
        <v>1.48</v>
      </c>
    </row>
    <row r="47" spans="1:17" ht="15">
      <c r="A47" s="9"/>
      <c r="B47" s="9" t="s">
        <v>163</v>
      </c>
      <c r="C47" s="13">
        <v>1.51</v>
      </c>
      <c r="D47" s="13"/>
      <c r="E47" s="13">
        <v>1.43</v>
      </c>
      <c r="F47" s="13"/>
      <c r="G47" s="13">
        <v>1.47</v>
      </c>
      <c r="H47" s="13"/>
      <c r="I47" s="13">
        <v>1.75</v>
      </c>
      <c r="K47" s="13">
        <v>1.83</v>
      </c>
      <c r="M47" s="13">
        <v>1.88</v>
      </c>
      <c r="O47" s="13">
        <v>1.99</v>
      </c>
      <c r="Q47" s="13">
        <v>2.02</v>
      </c>
    </row>
    <row r="48" spans="1:17" ht="15">
      <c r="A48" s="9"/>
      <c r="B48" s="9" t="s">
        <v>164</v>
      </c>
      <c r="C48" s="13">
        <v>0.59</v>
      </c>
      <c r="D48" s="13"/>
      <c r="E48" s="13">
        <v>0.56000000000000005</v>
      </c>
      <c r="F48" s="13"/>
      <c r="G48" s="13">
        <v>0.56999999999999995</v>
      </c>
      <c r="H48" s="13"/>
      <c r="I48" s="13">
        <v>0.53</v>
      </c>
      <c r="K48" s="13">
        <v>0.49</v>
      </c>
      <c r="M48" s="13">
        <v>0.48</v>
      </c>
      <c r="O48" s="13">
        <v>0.51</v>
      </c>
      <c r="Q48" s="13">
        <v>0.55000000000000004</v>
      </c>
    </row>
    <row r="49" spans="1:28" ht="15">
      <c r="A49" s="12"/>
      <c r="B49" s="12" t="s">
        <v>170</v>
      </c>
      <c r="C49" s="13">
        <v>0.66</v>
      </c>
      <c r="D49" s="94"/>
      <c r="E49" s="13">
        <v>0.65</v>
      </c>
      <c r="F49" s="94"/>
      <c r="G49" s="13">
        <v>0.68</v>
      </c>
      <c r="H49" s="94"/>
      <c r="I49" s="13">
        <v>0.79</v>
      </c>
      <c r="K49" s="13">
        <v>0.74</v>
      </c>
      <c r="M49" s="13">
        <v>0.64</v>
      </c>
      <c r="O49" s="13">
        <v>0.64</v>
      </c>
      <c r="Q49" s="13">
        <v>0.59</v>
      </c>
    </row>
    <row r="50" spans="1:28" ht="15.75" thickBot="1">
      <c r="A50" s="31"/>
      <c r="B50" s="9" t="s">
        <v>195</v>
      </c>
      <c r="C50" s="105">
        <v>0.97</v>
      </c>
      <c r="D50" s="47"/>
      <c r="E50" s="105">
        <v>0.93</v>
      </c>
      <c r="F50" s="47"/>
      <c r="G50" s="105">
        <v>0.97</v>
      </c>
      <c r="H50" s="47"/>
      <c r="I50" s="105">
        <v>1.08</v>
      </c>
      <c r="K50" s="105">
        <v>1.08</v>
      </c>
      <c r="M50" s="105">
        <v>1.03</v>
      </c>
      <c r="O50" s="105">
        <v>1.1200000000000001</v>
      </c>
      <c r="Q50" s="105">
        <v>1.18</v>
      </c>
    </row>
    <row r="51" spans="1:28" ht="11.25" customHeight="1" thickTop="1">
      <c r="A51" s="31"/>
      <c r="B51" s="9"/>
      <c r="C51" s="19"/>
      <c r="D51" s="19"/>
      <c r="E51" s="19"/>
      <c r="F51" s="93"/>
      <c r="G51" s="19"/>
      <c r="H51" s="19"/>
      <c r="I51" s="19"/>
      <c r="K51" s="19"/>
      <c r="M51" s="19"/>
      <c r="O51" s="19"/>
      <c r="Q51" s="19"/>
    </row>
    <row r="52" spans="1:28" ht="15">
      <c r="A52" s="33" t="s">
        <v>196</v>
      </c>
      <c r="B52" s="31"/>
      <c r="C52" s="12"/>
      <c r="D52" s="12"/>
      <c r="E52" s="12"/>
      <c r="F52" s="12"/>
      <c r="G52" s="12"/>
      <c r="H52" s="12"/>
      <c r="I52" s="12"/>
      <c r="K52" s="12"/>
      <c r="M52" s="12"/>
      <c r="O52" s="12"/>
      <c r="Q52" s="12"/>
    </row>
    <row r="53" spans="1:28" ht="15">
      <c r="A53" s="97" t="s">
        <v>197</v>
      </c>
      <c r="B53" s="31"/>
      <c r="C53" s="12"/>
      <c r="D53" s="12"/>
      <c r="E53" s="12"/>
      <c r="F53" s="12"/>
      <c r="G53" s="12"/>
      <c r="H53" s="12"/>
      <c r="I53" s="12"/>
      <c r="K53" s="12"/>
      <c r="L53" s="44"/>
      <c r="M53" s="12"/>
      <c r="O53" s="12"/>
      <c r="Q53" s="12"/>
      <c r="T53" s="115"/>
      <c r="V53" s="44"/>
      <c r="W53" s="44"/>
      <c r="Y53" s="44"/>
      <c r="Z53" s="44"/>
      <c r="AB53" s="115"/>
    </row>
    <row r="54" spans="1:28" ht="5.25" customHeight="1">
      <c r="A54" s="12"/>
      <c r="B54" s="12"/>
      <c r="C54" s="1"/>
      <c r="D54" s="1"/>
      <c r="E54" s="1"/>
      <c r="F54" s="1"/>
      <c r="G54" s="1"/>
      <c r="H54" s="1"/>
      <c r="I54" s="1"/>
      <c r="K54" s="1"/>
      <c r="M54" s="1"/>
      <c r="O54" s="1"/>
      <c r="Q54" s="1"/>
    </row>
    <row r="55" spans="1:28" ht="15">
      <c r="A55" s="12"/>
      <c r="B55" s="66" t="s">
        <v>158</v>
      </c>
      <c r="C55" s="159">
        <v>-1.0999999999999999E-2</v>
      </c>
      <c r="D55" s="2"/>
      <c r="E55" s="159">
        <v>-4.9000000000000002E-2</v>
      </c>
      <c r="F55" s="2"/>
      <c r="G55" s="159">
        <v>-3.6999999999999998E-2</v>
      </c>
      <c r="H55" s="2"/>
      <c r="I55" s="159">
        <v>-0.13100000000000001</v>
      </c>
      <c r="K55" s="159">
        <v>5.7000000000000002E-2</v>
      </c>
      <c r="L55" s="89"/>
      <c r="M55" s="159">
        <v>0.16800000000000001</v>
      </c>
      <c r="O55" s="159">
        <v>0.215</v>
      </c>
      <c r="Q55" s="159">
        <v>0.28100000000000003</v>
      </c>
      <c r="T55" s="241"/>
      <c r="V55" s="167"/>
      <c r="Z55" s="89"/>
    </row>
    <row r="56" spans="1:28" ht="15">
      <c r="A56" s="12"/>
      <c r="B56" s="66" t="s">
        <v>159</v>
      </c>
      <c r="C56" s="159">
        <v>0.02</v>
      </c>
      <c r="D56" s="2"/>
      <c r="E56" s="159">
        <v>2.8000000000000001E-2</v>
      </c>
      <c r="F56" s="2"/>
      <c r="G56" s="159">
        <v>2.3E-2</v>
      </c>
      <c r="H56" s="2"/>
      <c r="I56" s="159">
        <v>-0.20200000000000001</v>
      </c>
      <c r="K56" s="159">
        <v>-0.14099999999999999</v>
      </c>
      <c r="L56" s="89"/>
      <c r="M56" s="159">
        <v>-6.4000000000000001E-2</v>
      </c>
      <c r="O56" s="159">
        <v>-5.1999999999999998E-2</v>
      </c>
      <c r="Q56" s="159">
        <v>0.185</v>
      </c>
      <c r="T56" s="241"/>
      <c r="V56" s="167"/>
      <c r="Z56" s="89"/>
    </row>
    <row r="57" spans="1:28" ht="15">
      <c r="A57" s="12"/>
      <c r="B57" s="12" t="s">
        <v>160</v>
      </c>
      <c r="C57" s="159">
        <v>-1E-3</v>
      </c>
      <c r="D57" s="2"/>
      <c r="E57" s="159">
        <v>-2.7E-2</v>
      </c>
      <c r="F57" s="2"/>
      <c r="G57" s="159">
        <v>-0.02</v>
      </c>
      <c r="H57" s="2"/>
      <c r="I57" s="159">
        <v>-0.152</v>
      </c>
      <c r="K57" s="159">
        <v>-6.0000000000000001E-3</v>
      </c>
      <c r="L57" s="89"/>
      <c r="M57" s="159">
        <v>9.7000000000000003E-2</v>
      </c>
      <c r="O57" s="159">
        <v>0.13500000000000001</v>
      </c>
      <c r="Q57" s="159">
        <v>0.254</v>
      </c>
      <c r="T57" s="241"/>
      <c r="V57" s="167"/>
      <c r="Z57" s="89"/>
    </row>
    <row r="58" spans="1:28" ht="15">
      <c r="A58" s="9"/>
      <c r="B58" s="9" t="s">
        <v>161</v>
      </c>
      <c r="C58" s="159">
        <v>6.6000000000000003E-2</v>
      </c>
      <c r="D58" s="2"/>
      <c r="E58" s="159">
        <v>-6.5000000000000002E-2</v>
      </c>
      <c r="F58" s="2"/>
      <c r="G58" s="159">
        <v>-7.0000000000000001E-3</v>
      </c>
      <c r="H58" s="2"/>
      <c r="I58" s="159">
        <v>8.9999999999999993E-3</v>
      </c>
      <c r="K58" s="159">
        <v>0.23699999999999999</v>
      </c>
      <c r="L58" s="90"/>
      <c r="M58" s="159">
        <v>0.32300000000000001</v>
      </c>
      <c r="O58" s="159">
        <v>0.28599999999999998</v>
      </c>
      <c r="Q58" s="159">
        <v>0.186</v>
      </c>
      <c r="T58" s="241"/>
      <c r="V58" s="167"/>
      <c r="Z58" s="90"/>
    </row>
    <row r="59" spans="1:28" ht="15">
      <c r="A59" s="9"/>
      <c r="B59" s="9" t="s">
        <v>309</v>
      </c>
      <c r="C59" s="159">
        <v>2.1000000000000001E-2</v>
      </c>
      <c r="D59" s="2"/>
      <c r="E59" s="159">
        <v>-4.1000000000000002E-2</v>
      </c>
      <c r="F59" s="2"/>
      <c r="G59" s="159">
        <v>-1.4999999999999999E-2</v>
      </c>
      <c r="H59" s="2"/>
      <c r="I59" s="159">
        <v>-9.1999999999999998E-2</v>
      </c>
      <c r="K59" s="159">
        <v>0.08</v>
      </c>
      <c r="L59" s="89"/>
      <c r="M59" s="159">
        <v>0.17899999999999999</v>
      </c>
      <c r="O59" s="159">
        <v>0.19600000000000001</v>
      </c>
      <c r="Q59" s="159">
        <v>0.22600000000000001</v>
      </c>
      <c r="T59" s="241"/>
      <c r="V59" s="167"/>
      <c r="Z59" s="89"/>
    </row>
    <row r="60" spans="1:28" ht="15">
      <c r="A60" s="9"/>
      <c r="B60" s="9" t="s">
        <v>163</v>
      </c>
      <c r="C60" s="159">
        <v>8.0000000000000002E-3</v>
      </c>
      <c r="D60" s="2"/>
      <c r="E60" s="159">
        <v>1.7999999999999999E-2</v>
      </c>
      <c r="F60" s="2"/>
      <c r="G60" s="159">
        <v>2.3E-2</v>
      </c>
      <c r="H60" s="2"/>
      <c r="I60" s="159">
        <v>0.107</v>
      </c>
      <c r="K60" s="159">
        <v>0.313</v>
      </c>
      <c r="L60" s="90"/>
      <c r="M60" s="159">
        <v>0.32400000000000001</v>
      </c>
      <c r="O60" s="159">
        <v>0.41099999999999998</v>
      </c>
      <c r="Q60" s="159">
        <v>0.32700000000000001</v>
      </c>
      <c r="T60" s="241"/>
      <c r="V60" s="167"/>
      <c r="Z60" s="90"/>
    </row>
    <row r="61" spans="1:28" ht="15">
      <c r="A61" s="9"/>
      <c r="B61" s="9" t="s">
        <v>164</v>
      </c>
      <c r="C61" s="159">
        <v>6.5000000000000002E-2</v>
      </c>
      <c r="D61" s="2"/>
      <c r="E61" s="159">
        <v>4.2999999999999997E-2</v>
      </c>
      <c r="F61" s="2"/>
      <c r="G61" s="159">
        <v>1.4E-2</v>
      </c>
      <c r="H61" s="2"/>
      <c r="I61" s="159">
        <v>-0.253</v>
      </c>
      <c r="K61" s="159">
        <v>-0.11600000000000001</v>
      </c>
      <c r="L61" s="90"/>
      <c r="M61" s="159">
        <v>-0.06</v>
      </c>
      <c r="O61" s="159">
        <v>3.0000000000000001E-3</v>
      </c>
      <c r="Q61" s="159">
        <v>0.26900000000000002</v>
      </c>
      <c r="T61" s="241"/>
      <c r="V61" s="167"/>
      <c r="Z61" s="90"/>
    </row>
    <row r="62" spans="1:28" ht="15">
      <c r="A62" s="9"/>
      <c r="B62" s="9" t="s">
        <v>307</v>
      </c>
      <c r="C62" s="159">
        <v>2.7E-2</v>
      </c>
      <c r="D62" s="2"/>
      <c r="E62" s="159">
        <v>2.7E-2</v>
      </c>
      <c r="F62" s="2"/>
      <c r="G62" s="159">
        <v>0.02</v>
      </c>
      <c r="H62" s="2"/>
      <c r="I62" s="159">
        <v>-2.1999999999999999E-2</v>
      </c>
      <c r="K62" s="159">
        <v>0.16</v>
      </c>
      <c r="L62" s="90"/>
      <c r="M62" s="159">
        <v>0.186</v>
      </c>
      <c r="O62" s="159">
        <v>0.26800000000000002</v>
      </c>
      <c r="Q62" s="159">
        <v>0.311</v>
      </c>
      <c r="T62" s="241"/>
      <c r="V62" s="167"/>
      <c r="Z62" s="90"/>
    </row>
    <row r="63" spans="1:28" ht="18">
      <c r="A63" s="9"/>
      <c r="B63" s="9" t="s">
        <v>166</v>
      </c>
      <c r="C63" s="159">
        <v>-1.7999999999999999E-2</v>
      </c>
      <c r="D63" s="22"/>
      <c r="E63" s="182">
        <v>0</v>
      </c>
      <c r="F63" s="22"/>
      <c r="G63" s="159">
        <v>-2E-3</v>
      </c>
      <c r="H63" s="22"/>
      <c r="I63" s="159">
        <v>-0.20100000000000001</v>
      </c>
      <c r="K63" s="159">
        <v>-2.3E-2</v>
      </c>
      <c r="L63" s="90"/>
      <c r="M63" s="159">
        <v>-1.2999999999999999E-2</v>
      </c>
      <c r="O63" s="159">
        <v>-2.1999999999999999E-2</v>
      </c>
      <c r="Q63" s="159">
        <v>0.126</v>
      </c>
      <c r="T63" s="241"/>
      <c r="V63" s="167"/>
      <c r="Z63" s="90"/>
    </row>
    <row r="64" spans="1:28" ht="15">
      <c r="A64" s="9"/>
      <c r="B64" s="97" t="s">
        <v>198</v>
      </c>
      <c r="C64" s="159">
        <v>6.0000000000000001E-3</v>
      </c>
      <c r="D64" s="2"/>
      <c r="E64" s="159">
        <v>-1.4999999999999999E-2</v>
      </c>
      <c r="F64" s="2"/>
      <c r="G64" s="159">
        <v>-6.0000000000000001E-3</v>
      </c>
      <c r="H64" s="2"/>
      <c r="I64" s="159">
        <v>-0.125</v>
      </c>
      <c r="K64" s="159">
        <v>0.05</v>
      </c>
      <c r="L64" s="89"/>
      <c r="M64" s="159">
        <v>9.9000000000000005E-2</v>
      </c>
      <c r="O64" s="159">
        <v>0.122</v>
      </c>
      <c r="Q64" s="159">
        <v>0.20300000000000001</v>
      </c>
      <c r="T64" s="241"/>
      <c r="V64" s="167"/>
      <c r="Z64" s="89"/>
    </row>
    <row r="65" spans="1:28" ht="5.0999999999999996" customHeight="1">
      <c r="A65" s="12"/>
      <c r="B65" s="12"/>
      <c r="C65" s="1"/>
      <c r="D65" s="1"/>
      <c r="E65" s="1"/>
      <c r="F65" s="1"/>
      <c r="G65" s="1"/>
      <c r="H65" s="1"/>
      <c r="I65" s="1"/>
      <c r="K65" s="1"/>
      <c r="M65" s="1"/>
      <c r="O65" s="1"/>
      <c r="Q65" s="1"/>
    </row>
    <row r="66" spans="1:28" s="44" customFormat="1" ht="15.75">
      <c r="A66" s="9" t="s">
        <v>199</v>
      </c>
      <c r="B66" s="33"/>
      <c r="C66" s="11"/>
      <c r="D66" s="11"/>
      <c r="E66" s="11"/>
      <c r="F66" s="11"/>
      <c r="G66" s="11"/>
      <c r="H66" s="11"/>
      <c r="I66" s="11"/>
      <c r="K66" s="11"/>
      <c r="M66" s="11"/>
      <c r="O66" s="11"/>
      <c r="Q66" s="11"/>
    </row>
    <row r="67" spans="1:28" ht="5.0999999999999996" customHeight="1">
      <c r="A67" s="12"/>
      <c r="B67" s="12"/>
      <c r="C67" s="1"/>
      <c r="D67" s="1"/>
      <c r="E67" s="1"/>
      <c r="F67" s="1"/>
      <c r="G67" s="1"/>
      <c r="H67" s="1"/>
      <c r="I67" s="1"/>
      <c r="K67" s="1"/>
      <c r="M67" s="1"/>
      <c r="O67" s="1"/>
      <c r="Q67" s="1"/>
    </row>
    <row r="68" spans="1:28" ht="15">
      <c r="A68" s="12"/>
      <c r="B68" s="66" t="s">
        <v>214</v>
      </c>
      <c r="C68" s="159">
        <v>-1.0999999999999999E-2</v>
      </c>
      <c r="D68" s="2"/>
      <c r="E68" s="159">
        <v>-4.2999999999999997E-2</v>
      </c>
      <c r="F68" s="2"/>
      <c r="G68" s="159">
        <v>1.0999999999999999E-2</v>
      </c>
      <c r="H68" s="2"/>
      <c r="I68" s="159">
        <v>-0.17399999999999999</v>
      </c>
      <c r="K68" s="159">
        <v>-3.0000000000000001E-3</v>
      </c>
      <c r="L68" s="89"/>
      <c r="M68" s="159">
        <v>7.9000000000000001E-2</v>
      </c>
      <c r="O68" s="159">
        <v>0.114</v>
      </c>
      <c r="Q68" s="159">
        <v>0.32100000000000001</v>
      </c>
      <c r="T68" s="89"/>
      <c r="V68" s="89"/>
      <c r="Z68" s="89"/>
      <c r="AB68" s="89"/>
    </row>
    <row r="69" spans="1:28" ht="15">
      <c r="A69" s="12"/>
      <c r="B69" s="66" t="s">
        <v>159</v>
      </c>
      <c r="C69" s="159">
        <v>2.4E-2</v>
      </c>
      <c r="D69" s="2"/>
      <c r="E69" s="159">
        <v>2.9000000000000001E-2</v>
      </c>
      <c r="F69" s="2"/>
      <c r="G69" s="159">
        <v>0.06</v>
      </c>
      <c r="H69" s="2"/>
      <c r="I69" s="159">
        <v>-0.21299999999999999</v>
      </c>
      <c r="K69" s="159">
        <v>-0.111</v>
      </c>
      <c r="L69" s="89"/>
      <c r="M69" s="159">
        <v>-4.8000000000000001E-2</v>
      </c>
      <c r="O69" s="159">
        <v>-3.3000000000000002E-2</v>
      </c>
      <c r="Q69" s="159">
        <v>0.27600000000000002</v>
      </c>
      <c r="T69" s="89"/>
      <c r="V69" s="89"/>
      <c r="Z69" s="89"/>
      <c r="AB69" s="89"/>
    </row>
    <row r="70" spans="1:28" ht="15">
      <c r="A70" s="12"/>
      <c r="B70" s="12" t="s">
        <v>160</v>
      </c>
      <c r="C70" s="159">
        <v>-4.0000000000000001E-3</v>
      </c>
      <c r="D70" s="2"/>
      <c r="E70" s="159">
        <v>-0.03</v>
      </c>
      <c r="F70" s="2"/>
      <c r="G70" s="159">
        <v>2.1000000000000001E-2</v>
      </c>
      <c r="H70" s="2"/>
      <c r="I70" s="159">
        <v>-0.182</v>
      </c>
      <c r="K70" s="159">
        <v>-2.5000000000000001E-2</v>
      </c>
      <c r="L70" s="89"/>
      <c r="M70" s="159">
        <v>5.3999999999999999E-2</v>
      </c>
      <c r="O70" s="159">
        <v>8.5000000000000006E-2</v>
      </c>
      <c r="Q70" s="159">
        <v>0.312</v>
      </c>
      <c r="T70" s="89"/>
      <c r="V70" s="89"/>
      <c r="Z70" s="89"/>
      <c r="AB70" s="89"/>
    </row>
    <row r="71" spans="1:28" ht="15">
      <c r="A71" s="9"/>
      <c r="B71" s="9" t="s">
        <v>161</v>
      </c>
      <c r="C71" s="159">
        <v>4.0000000000000001E-3</v>
      </c>
      <c r="D71" s="2"/>
      <c r="E71" s="159">
        <v>-7.4999999999999997E-2</v>
      </c>
      <c r="F71" s="2"/>
      <c r="G71" s="159">
        <v>7.0000000000000001E-3</v>
      </c>
      <c r="H71" s="2"/>
      <c r="I71" s="159">
        <v>-0.109</v>
      </c>
      <c r="K71" s="159">
        <v>0.14599999999999999</v>
      </c>
      <c r="L71" s="89"/>
      <c r="M71" s="159">
        <v>0.22900000000000001</v>
      </c>
      <c r="O71" s="159">
        <v>0.25800000000000001</v>
      </c>
      <c r="Q71" s="159">
        <v>0.29799999999999999</v>
      </c>
      <c r="T71" s="89"/>
      <c r="V71" s="89"/>
      <c r="Z71" s="89"/>
      <c r="AB71" s="89"/>
    </row>
    <row r="72" spans="1:28" ht="15">
      <c r="A72" s="9"/>
      <c r="B72" s="97" t="s">
        <v>309</v>
      </c>
      <c r="C72" s="159">
        <v>-2E-3</v>
      </c>
      <c r="D72" s="2"/>
      <c r="E72" s="159">
        <v>-4.3999999999999997E-2</v>
      </c>
      <c r="F72" s="2"/>
      <c r="G72" s="159">
        <v>1.6E-2</v>
      </c>
      <c r="H72" s="2"/>
      <c r="I72" s="159">
        <v>-0.159</v>
      </c>
      <c r="J72" s="89"/>
      <c r="K72" s="159">
        <v>2.5000000000000001E-2</v>
      </c>
      <c r="L72" s="89"/>
      <c r="M72" s="159">
        <v>0.106</v>
      </c>
      <c r="O72" s="159">
        <v>0.14199999999999999</v>
      </c>
      <c r="Q72" s="159">
        <v>0.308</v>
      </c>
      <c r="T72" s="89"/>
      <c r="V72" s="89"/>
      <c r="Z72" s="89"/>
      <c r="AB72" s="89"/>
    </row>
    <row r="73" spans="1:28" ht="15">
      <c r="A73" s="9"/>
      <c r="B73" s="9" t="s">
        <v>163</v>
      </c>
      <c r="C73" s="159">
        <v>-0.03</v>
      </c>
      <c r="D73" s="2"/>
      <c r="E73" s="159">
        <v>-4.2000000000000003E-2</v>
      </c>
      <c r="F73" s="2"/>
      <c r="G73" s="159">
        <v>-1.6E-2</v>
      </c>
      <c r="H73" s="2"/>
      <c r="I73" s="159">
        <v>0.06</v>
      </c>
      <c r="K73" s="159">
        <v>0.27500000000000002</v>
      </c>
      <c r="L73" s="89"/>
      <c r="M73" s="159">
        <v>0.38100000000000001</v>
      </c>
      <c r="O73" s="159">
        <v>0.51800000000000002</v>
      </c>
      <c r="Q73" s="159">
        <v>0.44</v>
      </c>
      <c r="T73" s="89"/>
      <c r="V73" s="89"/>
      <c r="Z73" s="89"/>
      <c r="AB73" s="89"/>
    </row>
    <row r="74" spans="1:28" ht="15">
      <c r="A74" s="9"/>
      <c r="B74" s="9" t="s">
        <v>164</v>
      </c>
      <c r="C74" s="159">
        <v>6.0000000000000001E-3</v>
      </c>
      <c r="D74" s="2"/>
      <c r="E74" s="159">
        <v>-1.4E-2</v>
      </c>
      <c r="F74" s="2"/>
      <c r="G74" s="159">
        <v>5.0000000000000001E-3</v>
      </c>
      <c r="H74" s="2"/>
      <c r="I74" s="159">
        <v>-0.39900000000000002</v>
      </c>
      <c r="K74" s="159">
        <v>-0.28000000000000003</v>
      </c>
      <c r="L74" s="89"/>
      <c r="M74" s="159">
        <v>-0.246</v>
      </c>
      <c r="O74" s="159">
        <v>-0.19400000000000001</v>
      </c>
      <c r="Q74" s="159">
        <v>0.29599999999999999</v>
      </c>
      <c r="T74" s="89"/>
      <c r="V74" s="89"/>
      <c r="Z74" s="89"/>
      <c r="AB74" s="89"/>
    </row>
    <row r="75" spans="1:28" ht="15">
      <c r="A75" s="9"/>
      <c r="B75" s="9" t="s">
        <v>307</v>
      </c>
      <c r="C75" s="159">
        <v>-1.9E-2</v>
      </c>
      <c r="D75" s="2"/>
      <c r="E75" s="159">
        <v>-3.3000000000000002E-2</v>
      </c>
      <c r="F75" s="2"/>
      <c r="G75" s="159">
        <v>-8.9999999999999993E-3</v>
      </c>
      <c r="H75" s="2"/>
      <c r="I75" s="159">
        <v>-8.8999999999999996E-2</v>
      </c>
      <c r="K75" s="159">
        <v>9.8000000000000004E-2</v>
      </c>
      <c r="L75" s="89"/>
      <c r="M75" s="159">
        <v>0.17799999999999999</v>
      </c>
      <c r="O75" s="159">
        <v>0.28899999999999998</v>
      </c>
      <c r="Q75" s="159">
        <v>0.40899999999999997</v>
      </c>
      <c r="T75" s="89"/>
      <c r="V75" s="89"/>
      <c r="Z75" s="89"/>
      <c r="AB75" s="89"/>
    </row>
    <row r="76" spans="1:28" ht="18">
      <c r="A76" s="9"/>
      <c r="B76" s="9" t="s">
        <v>166</v>
      </c>
      <c r="C76" s="159">
        <v>-4.9000000000000002E-2</v>
      </c>
      <c r="D76" s="22"/>
      <c r="E76" s="159">
        <v>-3.2000000000000001E-2</v>
      </c>
      <c r="F76" s="22"/>
      <c r="G76" s="159">
        <v>-3.0000000000000001E-3</v>
      </c>
      <c r="H76" s="22"/>
      <c r="I76" s="159">
        <v>-0.23499999999999999</v>
      </c>
      <c r="K76" s="159">
        <v>1.0999999999999999E-2</v>
      </c>
      <c r="L76" s="89"/>
      <c r="M76" s="159">
        <v>3.5000000000000003E-2</v>
      </c>
      <c r="O76" s="159">
        <v>8.1000000000000003E-2</v>
      </c>
      <c r="Q76" s="159">
        <v>0.372</v>
      </c>
      <c r="T76" s="89"/>
      <c r="V76" s="89"/>
      <c r="Z76" s="89"/>
      <c r="AB76" s="89"/>
    </row>
    <row r="77" spans="1:28" ht="15">
      <c r="A77" s="9"/>
      <c r="B77" s="97" t="s">
        <v>200</v>
      </c>
      <c r="C77" s="159">
        <v>-1.6E-2</v>
      </c>
      <c r="D77" s="2"/>
      <c r="E77" s="159">
        <v>-3.7999999999999999E-2</v>
      </c>
      <c r="F77" s="2"/>
      <c r="G77" s="159">
        <v>4.0000000000000001E-3</v>
      </c>
      <c r="H77" s="2"/>
      <c r="I77" s="159">
        <v>-0.14399999999999999</v>
      </c>
      <c r="K77" s="159">
        <v>0.05</v>
      </c>
      <c r="L77" s="89"/>
      <c r="M77" s="159">
        <v>0.121</v>
      </c>
      <c r="O77" s="159">
        <v>0.185</v>
      </c>
      <c r="Q77" s="159">
        <v>0.35699999999999998</v>
      </c>
      <c r="T77" s="89"/>
      <c r="V77" s="89"/>
      <c r="Z77" s="89"/>
      <c r="AB77" s="89"/>
    </row>
    <row r="78" spans="1:28" ht="5.0999999999999996" customHeight="1">
      <c r="A78" s="12"/>
      <c r="B78" s="12"/>
      <c r="C78" s="10"/>
      <c r="D78" s="1"/>
      <c r="E78" s="10"/>
      <c r="F78" s="1"/>
      <c r="G78" s="10"/>
      <c r="H78" s="1"/>
      <c r="I78" s="10"/>
      <c r="AB78" s="89"/>
    </row>
    <row r="79" spans="1:28" ht="15">
      <c r="A79" s="9" t="s">
        <v>201</v>
      </c>
      <c r="B79" s="12"/>
      <c r="C79" s="14">
        <v>13.9</v>
      </c>
      <c r="D79" s="14"/>
      <c r="E79" s="14">
        <v>14.2</v>
      </c>
      <c r="F79" s="14"/>
      <c r="G79" s="14">
        <v>13.2</v>
      </c>
      <c r="H79" s="14"/>
      <c r="I79" s="14">
        <v>13</v>
      </c>
      <c r="K79" s="14">
        <v>12.8</v>
      </c>
      <c r="M79" s="14">
        <v>13.2</v>
      </c>
      <c r="O79" s="14">
        <v>11.9</v>
      </c>
      <c r="Q79" s="14">
        <v>12.5</v>
      </c>
    </row>
    <row r="80" spans="1:28" ht="5.0999999999999996" customHeight="1">
      <c r="A80" s="12"/>
      <c r="B80" s="12"/>
      <c r="C80" s="1"/>
      <c r="D80" s="1"/>
      <c r="E80" s="1"/>
      <c r="F80" s="1"/>
      <c r="G80" s="1"/>
      <c r="H80" s="1"/>
      <c r="I80" s="1"/>
      <c r="K80" s="1"/>
      <c r="M80" s="1"/>
      <c r="O80" s="1"/>
      <c r="Q80" s="1"/>
    </row>
    <row r="81" spans="1:17" ht="15">
      <c r="A81" s="12" t="s">
        <v>202</v>
      </c>
      <c r="B81" s="12"/>
      <c r="C81" s="162">
        <v>1.34</v>
      </c>
      <c r="D81" s="48"/>
      <c r="E81" s="162">
        <v>1.26</v>
      </c>
      <c r="F81" s="48"/>
      <c r="G81" s="162">
        <v>1.36</v>
      </c>
      <c r="H81" s="48"/>
      <c r="I81" s="162">
        <v>1.42</v>
      </c>
      <c r="K81" s="162">
        <v>1.43</v>
      </c>
      <c r="M81" s="162">
        <v>1.38</v>
      </c>
      <c r="O81" s="162">
        <v>1.61</v>
      </c>
      <c r="Q81" s="162">
        <v>1.64</v>
      </c>
    </row>
    <row r="82" spans="1:17" ht="5.0999999999999996" customHeight="1">
      <c r="A82" s="12"/>
      <c r="B82" s="12"/>
      <c r="C82" s="10"/>
      <c r="D82" s="1"/>
      <c r="E82" s="1"/>
      <c r="F82" s="1"/>
      <c r="G82" s="1"/>
      <c r="H82" s="1"/>
      <c r="I82" s="1"/>
    </row>
    <row r="83" spans="1:17" s="165" customFormat="1" ht="15">
      <c r="A83" s="9" t="s">
        <v>203</v>
      </c>
      <c r="B83" s="12"/>
      <c r="C83" s="91">
        <v>64</v>
      </c>
      <c r="D83" s="1"/>
      <c r="E83" s="91">
        <v>63</v>
      </c>
      <c r="F83" s="1"/>
      <c r="G83" s="1">
        <v>63</v>
      </c>
      <c r="H83" s="1"/>
      <c r="I83" s="91">
        <v>64</v>
      </c>
      <c r="K83" s="91">
        <v>65</v>
      </c>
      <c r="M83" s="91">
        <v>63</v>
      </c>
      <c r="O83" s="91">
        <v>62</v>
      </c>
      <c r="Q83" s="91">
        <v>65</v>
      </c>
    </row>
    <row r="84" spans="1:17" ht="15">
      <c r="A84" s="12"/>
      <c r="B84" s="9"/>
      <c r="C84" s="40"/>
      <c r="D84" s="40"/>
      <c r="E84" s="40"/>
      <c r="F84" s="40"/>
      <c r="G84" s="40"/>
      <c r="H84" s="40"/>
      <c r="I84" s="40"/>
    </row>
    <row r="85" spans="1:17" ht="3.75" customHeight="1">
      <c r="B85" s="12"/>
      <c r="C85" s="58"/>
      <c r="D85" s="58"/>
      <c r="E85" s="235"/>
      <c r="F85" s="235"/>
      <c r="G85" s="235"/>
      <c r="H85" s="58"/>
      <c r="I85" s="58"/>
    </row>
    <row r="86" spans="1:17" ht="17.25" customHeight="1">
      <c r="A86" s="234" t="s">
        <v>204</v>
      </c>
      <c r="B86" s="515" t="s">
        <v>205</v>
      </c>
      <c r="C86" s="515"/>
      <c r="D86" s="515"/>
      <c r="E86" s="515"/>
      <c r="F86" s="515"/>
      <c r="G86" s="515"/>
      <c r="H86" s="515"/>
      <c r="I86" s="515"/>
      <c r="J86" s="515"/>
      <c r="K86" s="515"/>
      <c r="L86" s="515"/>
      <c r="M86" s="515"/>
      <c r="N86" s="515"/>
      <c r="O86" s="515"/>
      <c r="P86" s="515"/>
      <c r="Q86" s="515"/>
    </row>
    <row r="87" spans="1:17">
      <c r="A87" s="234"/>
      <c r="B87" s="185"/>
      <c r="C87" s="185"/>
      <c r="D87" s="185"/>
      <c r="E87" s="185"/>
      <c r="F87" s="185"/>
      <c r="G87" s="185"/>
      <c r="H87" s="185"/>
      <c r="I87" s="185"/>
    </row>
    <row r="88" spans="1:17" ht="12" customHeight="1">
      <c r="A88" s="220" t="s">
        <v>148</v>
      </c>
      <c r="B88" s="12"/>
    </row>
  </sheetData>
  <mergeCells count="2">
    <mergeCell ref="A1:Q1"/>
    <mergeCell ref="B86:Q86"/>
  </mergeCells>
  <pageMargins left="0.75" right="0.75" top="0.5" bottom="0.5" header="0.3" footer="0.3"/>
  <pageSetup scale="60" orientation="portrait" r:id="rId1"/>
  <headerFooter scaleWithDoc="0" alignWithMargins="0">
    <oddFooter>&amp;R &amp;"Arial,Regular"&amp;10Q4 FY23 Stat Book /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90"/>
  <sheetViews>
    <sheetView view="pageBreakPreview" zoomScaleNormal="80" zoomScaleSheetLayoutView="100" workbookViewId="0">
      <selection sqref="A1:Q1"/>
    </sheetView>
  </sheetViews>
  <sheetFormatPr defaultColWidth="10.625" defaultRowHeight="12.75"/>
  <cols>
    <col min="1" max="1" width="2.625" style="20" customWidth="1"/>
    <col min="2" max="2" width="42.5" style="20" customWidth="1"/>
    <col min="3" max="3" width="10.625" style="20" customWidth="1"/>
    <col min="4" max="4" width="0.625" style="20" customWidth="1"/>
    <col min="5" max="5" width="10.625" style="20" customWidth="1"/>
    <col min="6" max="6" width="0.625" style="20" customWidth="1"/>
    <col min="7" max="7" width="10.625" style="20" customWidth="1"/>
    <col min="8" max="8" width="0.625" style="20" customWidth="1"/>
    <col min="9" max="9" width="10.625" style="20" customWidth="1"/>
    <col min="10" max="10" width="0.625" style="10" customWidth="1"/>
    <col min="11" max="11" width="10.625" style="10"/>
    <col min="12" max="12" width="0.625" style="10" customWidth="1"/>
    <col min="13" max="13" width="10.625" style="10"/>
    <col min="14" max="14" width="0.625" style="10" customWidth="1"/>
    <col min="15" max="15" width="10.625" style="10"/>
    <col min="16" max="16" width="0.625" style="10" customWidth="1"/>
    <col min="17" max="16384" width="10.625" style="10"/>
  </cols>
  <sheetData>
    <row r="1" spans="1:17" s="171" customFormat="1" ht="24.75" customHeight="1">
      <c r="A1" s="518" t="s">
        <v>156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17" s="171" customFormat="1" ht="24.75" customHeight="1">
      <c r="A2" s="27" t="s">
        <v>207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s="171" customFormat="1" ht="24.75" customHeight="1">
      <c r="A3" s="27" t="s">
        <v>285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63" customFormat="1" ht="15" customHeight="1">
      <c r="A4" s="28"/>
      <c r="B4" s="28"/>
      <c r="C4" s="28"/>
      <c r="D4" s="28"/>
      <c r="E4" s="28"/>
      <c r="F4" s="28"/>
      <c r="G4" s="28"/>
      <c r="H4" s="28"/>
      <c r="I4" s="28"/>
    </row>
    <row r="5" spans="1:17" s="78" customFormat="1" ht="15" customHeight="1" thickBot="1">
      <c r="A5" s="10"/>
      <c r="B5" s="98"/>
      <c r="C5" s="29" t="s">
        <v>52</v>
      </c>
      <c r="D5" s="29"/>
      <c r="E5" s="29"/>
      <c r="F5" s="29"/>
      <c r="G5" s="29"/>
      <c r="H5" s="29"/>
      <c r="I5" s="29"/>
      <c r="K5" s="29" t="s">
        <v>215</v>
      </c>
      <c r="L5" s="29"/>
      <c r="M5" s="29"/>
      <c r="N5" s="29"/>
      <c r="O5" s="29"/>
      <c r="P5" s="29"/>
      <c r="Q5" s="29"/>
    </row>
    <row r="6" spans="1:17" s="63" customFormat="1" ht="15" customHeight="1">
      <c r="A6" s="239"/>
      <c r="B6" s="99"/>
      <c r="C6" s="24" t="s">
        <v>135</v>
      </c>
      <c r="D6" s="24"/>
      <c r="E6" s="24" t="s">
        <v>136</v>
      </c>
      <c r="F6" s="24"/>
      <c r="G6" s="24" t="s">
        <v>137</v>
      </c>
      <c r="H6" s="24"/>
      <c r="I6" s="64" t="s">
        <v>138</v>
      </c>
      <c r="K6" s="24" t="s">
        <v>135</v>
      </c>
      <c r="L6" s="24"/>
      <c r="M6" s="24" t="s">
        <v>136</v>
      </c>
      <c r="N6" s="24"/>
      <c r="O6" s="24" t="s">
        <v>137</v>
      </c>
      <c r="P6" s="24"/>
      <c r="Q6" s="64" t="s">
        <v>138</v>
      </c>
    </row>
    <row r="7" spans="1:17" s="24" customFormat="1" ht="15" customHeight="1">
      <c r="A7" s="31"/>
      <c r="B7" s="12"/>
      <c r="C7" s="11" t="s">
        <v>139</v>
      </c>
      <c r="D7" s="11"/>
      <c r="E7" s="11" t="s">
        <v>139</v>
      </c>
      <c r="F7" s="11"/>
      <c r="G7" s="11" t="s">
        <v>139</v>
      </c>
      <c r="H7" s="11"/>
      <c r="I7" s="11" t="s">
        <v>139</v>
      </c>
      <c r="K7" s="11" t="s">
        <v>139</v>
      </c>
      <c r="L7" s="11"/>
      <c r="M7" s="11" t="s">
        <v>139</v>
      </c>
      <c r="N7" s="11"/>
      <c r="O7" s="11" t="s">
        <v>139</v>
      </c>
      <c r="P7" s="11"/>
      <c r="Q7" s="11" t="s">
        <v>139</v>
      </c>
    </row>
    <row r="8" spans="1:17" ht="15" customHeight="1">
      <c r="A8" s="31" t="s">
        <v>208</v>
      </c>
      <c r="B8" s="12"/>
      <c r="C8" s="1"/>
      <c r="D8" s="1"/>
      <c r="E8" s="1"/>
      <c r="F8" s="1"/>
      <c r="G8" s="1"/>
      <c r="H8" s="1"/>
      <c r="I8" s="1"/>
    </row>
    <row r="9" spans="1:17" ht="15" customHeight="1">
      <c r="A9" s="9" t="s">
        <v>209</v>
      </c>
      <c r="B9" s="31"/>
      <c r="C9" s="12"/>
      <c r="D9" s="12"/>
      <c r="E9" s="12"/>
      <c r="F9" s="12"/>
      <c r="G9" s="12"/>
      <c r="H9" s="12"/>
      <c r="I9" s="296"/>
      <c r="J9" s="287"/>
      <c r="K9" s="287"/>
      <c r="L9" s="287"/>
      <c r="M9" s="287"/>
      <c r="N9" s="287"/>
      <c r="O9" s="287"/>
      <c r="P9" s="287"/>
      <c r="Q9" s="287"/>
    </row>
    <row r="10" spans="1:17" ht="15" customHeight="1">
      <c r="A10" s="12"/>
      <c r="B10" s="12"/>
      <c r="C10" s="1"/>
      <c r="D10" s="1"/>
      <c r="E10" s="1"/>
      <c r="F10" s="1"/>
      <c r="G10" s="1"/>
      <c r="H10" s="289"/>
      <c r="I10" s="289"/>
      <c r="J10" s="287"/>
      <c r="K10" s="287"/>
      <c r="L10" s="287"/>
      <c r="M10" s="287"/>
      <c r="N10" s="287"/>
      <c r="O10" s="287"/>
      <c r="P10" s="287"/>
      <c r="Q10" s="287"/>
    </row>
    <row r="11" spans="1:17" ht="15" customHeight="1">
      <c r="A11" s="12"/>
      <c r="B11" s="66" t="s">
        <v>190</v>
      </c>
      <c r="C11" s="1">
        <v>1413</v>
      </c>
      <c r="D11" s="1"/>
      <c r="E11" s="1">
        <v>1477</v>
      </c>
      <c r="F11" s="1"/>
      <c r="G11" s="1">
        <v>1457</v>
      </c>
      <c r="H11" s="289"/>
      <c r="I11" s="1">
        <v>1340</v>
      </c>
      <c r="J11" s="289"/>
      <c r="K11" s="1">
        <v>1285</v>
      </c>
      <c r="L11" s="289"/>
      <c r="M11" s="1">
        <v>1283</v>
      </c>
      <c r="N11" s="289"/>
      <c r="O11" s="305">
        <v>1255</v>
      </c>
      <c r="P11" s="289"/>
      <c r="Q11" s="305">
        <v>1214</v>
      </c>
    </row>
    <row r="12" spans="1:17" ht="15" customHeight="1">
      <c r="A12" s="12"/>
      <c r="B12" s="66" t="s">
        <v>191</v>
      </c>
      <c r="C12" s="18">
        <v>514</v>
      </c>
      <c r="D12" s="37"/>
      <c r="E12" s="18">
        <v>517</v>
      </c>
      <c r="F12" s="289"/>
      <c r="G12" s="18">
        <v>497</v>
      </c>
      <c r="H12" s="289"/>
      <c r="I12" s="18">
        <v>494</v>
      </c>
      <c r="J12" s="289"/>
      <c r="K12" s="18">
        <v>485</v>
      </c>
      <c r="L12" s="289"/>
      <c r="M12" s="18">
        <v>458</v>
      </c>
      <c r="N12" s="289"/>
      <c r="O12" s="306">
        <v>454</v>
      </c>
      <c r="P12" s="289"/>
      <c r="Q12" s="306">
        <v>462</v>
      </c>
    </row>
    <row r="13" spans="1:17" ht="15" customHeight="1">
      <c r="A13" s="12"/>
      <c r="B13" s="12" t="s">
        <v>160</v>
      </c>
      <c r="C13" s="1">
        <f>SUM(C11:C12)</f>
        <v>1927</v>
      </c>
      <c r="D13" s="1"/>
      <c r="E13" s="1">
        <f>SUM(E11:E12)</f>
        <v>1994</v>
      </c>
      <c r="F13" s="289"/>
      <c r="G13" s="1">
        <f>SUM(G11:G12)</f>
        <v>1954</v>
      </c>
      <c r="H13" s="289"/>
      <c r="I13" s="1">
        <f>SUM(I11:I12)</f>
        <v>1834</v>
      </c>
      <c r="J13" s="289"/>
      <c r="K13" s="1">
        <f>SUM(K11:K12)</f>
        <v>1770</v>
      </c>
      <c r="L13" s="289"/>
      <c r="M13" s="1">
        <f>SUM(M11:M12)</f>
        <v>1741</v>
      </c>
      <c r="N13" s="289"/>
      <c r="O13" s="305">
        <f>SUM(O11:O12)</f>
        <v>1709</v>
      </c>
      <c r="P13" s="289"/>
      <c r="Q13" s="305">
        <f>SUM(Q11:Q12)</f>
        <v>1676</v>
      </c>
    </row>
    <row r="14" spans="1:17" ht="15" customHeight="1">
      <c r="A14" s="9"/>
      <c r="B14" s="9" t="s">
        <v>161</v>
      </c>
      <c r="C14" s="18">
        <v>1251</v>
      </c>
      <c r="D14" s="37"/>
      <c r="E14" s="18">
        <v>1285</v>
      </c>
      <c r="F14" s="289"/>
      <c r="G14" s="18">
        <v>1357</v>
      </c>
      <c r="H14" s="289"/>
      <c r="I14" s="18">
        <v>1159</v>
      </c>
      <c r="J14" s="289"/>
      <c r="K14" s="18">
        <v>1070</v>
      </c>
      <c r="L14" s="289"/>
      <c r="M14" s="18">
        <v>1042</v>
      </c>
      <c r="N14" s="289"/>
      <c r="O14" s="306">
        <v>1141</v>
      </c>
      <c r="P14" s="289"/>
      <c r="Q14" s="306">
        <v>1002</v>
      </c>
    </row>
    <row r="15" spans="1:17" ht="15" customHeight="1">
      <c r="A15" s="9"/>
      <c r="B15" s="97" t="s">
        <v>178</v>
      </c>
      <c r="C15" s="18">
        <f>SUM(C13:C14)</f>
        <v>3178</v>
      </c>
      <c r="D15" s="1"/>
      <c r="E15" s="18">
        <f>SUM(E13:E14)</f>
        <v>3279</v>
      </c>
      <c r="F15" s="289"/>
      <c r="G15" s="18">
        <f>SUM(G13:G14)</f>
        <v>3311</v>
      </c>
      <c r="H15" s="289"/>
      <c r="I15" s="18">
        <f>SUM(I13:I14)</f>
        <v>2993</v>
      </c>
      <c r="J15" s="289"/>
      <c r="K15" s="18">
        <f>SUM(K13:K14)</f>
        <v>2840</v>
      </c>
      <c r="L15" s="289"/>
      <c r="M15" s="18">
        <f>SUM(M13:M14)</f>
        <v>2783</v>
      </c>
      <c r="N15" s="289"/>
      <c r="O15" s="306">
        <f>SUM(O13:O14)</f>
        <v>2850</v>
      </c>
      <c r="P15" s="289"/>
      <c r="Q15" s="306">
        <f>SUM(Q13:Q14)</f>
        <v>2678</v>
      </c>
    </row>
    <row r="16" spans="1:17" ht="15" customHeight="1">
      <c r="A16" s="9"/>
      <c r="B16" s="9" t="s">
        <v>163</v>
      </c>
      <c r="C16" s="1">
        <v>771</v>
      </c>
      <c r="D16" s="1"/>
      <c r="E16" s="1">
        <v>834</v>
      </c>
      <c r="F16" s="289"/>
      <c r="G16" s="1">
        <v>799</v>
      </c>
      <c r="H16" s="289"/>
      <c r="I16" s="1">
        <v>742</v>
      </c>
      <c r="J16" s="289"/>
      <c r="K16" s="1">
        <v>700</v>
      </c>
      <c r="L16" s="289"/>
      <c r="M16" s="1">
        <v>736</v>
      </c>
      <c r="N16" s="289"/>
      <c r="O16" s="305">
        <v>701</v>
      </c>
      <c r="P16" s="289"/>
      <c r="Q16" s="305">
        <v>695</v>
      </c>
    </row>
    <row r="17" spans="1:17" ht="15" customHeight="1">
      <c r="A17" s="9"/>
      <c r="B17" s="9" t="s">
        <v>164</v>
      </c>
      <c r="C17" s="18">
        <v>263</v>
      </c>
      <c r="D17" s="1"/>
      <c r="E17" s="18">
        <v>289</v>
      </c>
      <c r="F17" s="289"/>
      <c r="G17" s="18">
        <v>282</v>
      </c>
      <c r="H17" s="289"/>
      <c r="I17" s="18">
        <v>276</v>
      </c>
      <c r="J17" s="289"/>
      <c r="K17" s="18">
        <v>260</v>
      </c>
      <c r="L17" s="289"/>
      <c r="M17" s="18">
        <v>285</v>
      </c>
      <c r="N17" s="289"/>
      <c r="O17" s="306">
        <v>280</v>
      </c>
      <c r="P17" s="289"/>
      <c r="Q17" s="306">
        <v>285</v>
      </c>
    </row>
    <row r="18" spans="1:17" ht="15" customHeight="1">
      <c r="A18" s="9"/>
      <c r="B18" s="9" t="s">
        <v>184</v>
      </c>
      <c r="C18" s="117">
        <f>SUM(C16:C17)</f>
        <v>1034</v>
      </c>
      <c r="D18" s="1"/>
      <c r="E18" s="117">
        <f>SUM(E16:E17)</f>
        <v>1123</v>
      </c>
      <c r="F18" s="292"/>
      <c r="G18" s="117">
        <f>SUM(G16:G17)</f>
        <v>1081</v>
      </c>
      <c r="H18" s="292"/>
      <c r="I18" s="117">
        <f>SUM(I16:I17)</f>
        <v>1018</v>
      </c>
      <c r="J18" s="292"/>
      <c r="K18" s="117">
        <f>SUM(K16:K17)</f>
        <v>960</v>
      </c>
      <c r="L18" s="292"/>
      <c r="M18" s="117">
        <f>SUM(M16:M17)</f>
        <v>1021</v>
      </c>
      <c r="N18" s="292"/>
      <c r="O18" s="368">
        <f>SUM(O16:O17)</f>
        <v>981</v>
      </c>
      <c r="P18" s="292"/>
      <c r="Q18" s="368">
        <f>SUM(Q16:Q17)</f>
        <v>980</v>
      </c>
    </row>
    <row r="19" spans="1:17" ht="15" customHeight="1">
      <c r="A19" s="31"/>
      <c r="B19" s="9" t="s">
        <v>216</v>
      </c>
      <c r="C19" s="1">
        <v>2004</v>
      </c>
      <c r="D19" s="37"/>
      <c r="E19" s="1">
        <v>2141</v>
      </c>
      <c r="F19" s="289"/>
      <c r="G19" s="1">
        <v>1866</v>
      </c>
      <c r="H19" s="289"/>
      <c r="I19" s="1">
        <v>1808</v>
      </c>
      <c r="J19" s="289"/>
      <c r="K19" s="1">
        <v>1706</v>
      </c>
      <c r="L19" s="289"/>
      <c r="M19" s="1">
        <v>1950</v>
      </c>
      <c r="N19" s="289"/>
      <c r="O19" s="305">
        <v>1805</v>
      </c>
      <c r="P19" s="289"/>
      <c r="Q19" s="305">
        <v>1764</v>
      </c>
    </row>
    <row r="20" spans="1:17" ht="15" customHeight="1" thickBot="1">
      <c r="A20" s="9"/>
      <c r="B20" s="9" t="s">
        <v>210</v>
      </c>
      <c r="C20" s="104">
        <f>SUM(C15+C18+C19)</f>
        <v>6216</v>
      </c>
      <c r="D20" s="19"/>
      <c r="E20" s="104">
        <f>SUM(E15+E18+E19)</f>
        <v>6543</v>
      </c>
      <c r="F20" s="289"/>
      <c r="G20" s="104">
        <f>SUM(G15+G18+G19)</f>
        <v>6258</v>
      </c>
      <c r="H20" s="289"/>
      <c r="I20" s="104">
        <f>SUM(I15+I18+I19)</f>
        <v>5819</v>
      </c>
      <c r="J20" s="289"/>
      <c r="K20" s="104">
        <f>SUM(K15+K18+K19)</f>
        <v>5506</v>
      </c>
      <c r="L20" s="289"/>
      <c r="M20" s="104">
        <f>SUM(M15+M18+M19)</f>
        <v>5754</v>
      </c>
      <c r="N20" s="289"/>
      <c r="O20" s="387">
        <f>SUM(O15+O18+O19)</f>
        <v>5636</v>
      </c>
      <c r="P20" s="289"/>
      <c r="Q20" s="387">
        <f>SUM(Q15+Q18+Q19)</f>
        <v>5422</v>
      </c>
    </row>
    <row r="21" spans="1:17" ht="15" customHeight="1" thickTop="1">
      <c r="A21" s="12"/>
      <c r="B21" s="12"/>
      <c r="C21" s="1"/>
      <c r="D21" s="1"/>
      <c r="E21" s="1"/>
      <c r="F21" s="289"/>
      <c r="G21" s="1"/>
      <c r="H21" s="289"/>
      <c r="I21" s="1"/>
      <c r="J21" s="289"/>
      <c r="K21" s="1"/>
      <c r="L21" s="289"/>
      <c r="M21" s="1"/>
      <c r="N21" s="289"/>
      <c r="O21" s="305"/>
      <c r="P21" s="289"/>
      <c r="Q21" s="1"/>
    </row>
    <row r="22" spans="1:17" ht="15" customHeight="1">
      <c r="A22" s="9" t="s">
        <v>211</v>
      </c>
      <c r="B22" s="9"/>
      <c r="C22" s="1"/>
      <c r="D22" s="1"/>
      <c r="E22" s="1"/>
      <c r="F22" s="289"/>
      <c r="G22" s="1"/>
      <c r="H22" s="289"/>
      <c r="I22" s="1"/>
      <c r="J22" s="289"/>
      <c r="K22" s="1"/>
      <c r="L22" s="289"/>
      <c r="M22" s="1"/>
      <c r="N22" s="289"/>
      <c r="O22" s="305"/>
      <c r="P22" s="289"/>
      <c r="Q22" s="1"/>
    </row>
    <row r="23" spans="1:17" ht="15" customHeight="1">
      <c r="A23" s="12"/>
      <c r="B23" s="12"/>
      <c r="C23" s="1"/>
      <c r="D23" s="1"/>
      <c r="E23" s="1"/>
      <c r="F23" s="289"/>
      <c r="G23" s="1"/>
      <c r="H23" s="289"/>
      <c r="I23" s="1"/>
      <c r="J23" s="289"/>
      <c r="K23" s="1"/>
      <c r="L23" s="289"/>
      <c r="M23" s="1"/>
      <c r="N23" s="289"/>
      <c r="O23" s="305"/>
      <c r="P23" s="289"/>
      <c r="Q23" s="1"/>
    </row>
    <row r="24" spans="1:17" ht="15" customHeight="1">
      <c r="A24" s="9"/>
      <c r="B24" s="9" t="s">
        <v>169</v>
      </c>
      <c r="C24" s="1">
        <v>8040</v>
      </c>
      <c r="D24" s="1"/>
      <c r="E24" s="1">
        <v>8666</v>
      </c>
      <c r="F24" s="289"/>
      <c r="G24" s="1">
        <v>7370</v>
      </c>
      <c r="H24" s="289"/>
      <c r="I24" s="1">
        <v>7660</v>
      </c>
      <c r="J24" s="289"/>
      <c r="K24" s="1">
        <v>7313</v>
      </c>
      <c r="L24" s="289"/>
      <c r="M24" s="1">
        <v>7503</v>
      </c>
      <c r="N24" s="289"/>
      <c r="O24" s="305">
        <v>6681</v>
      </c>
      <c r="P24" s="289"/>
      <c r="Q24" s="305">
        <v>5465</v>
      </c>
    </row>
    <row r="25" spans="1:17" ht="15" customHeight="1">
      <c r="A25" s="9"/>
      <c r="B25" s="9" t="s">
        <v>163</v>
      </c>
      <c r="C25" s="1">
        <v>6594</v>
      </c>
      <c r="D25" s="1"/>
      <c r="E25" s="1">
        <v>6969</v>
      </c>
      <c r="F25" s="289"/>
      <c r="G25" s="1">
        <v>6595</v>
      </c>
      <c r="H25" s="289"/>
      <c r="I25" s="1">
        <v>6533</v>
      </c>
      <c r="J25" s="289"/>
      <c r="K25" s="1">
        <v>6042</v>
      </c>
      <c r="L25" s="289"/>
      <c r="M25" s="1">
        <v>5757</v>
      </c>
      <c r="N25" s="289"/>
      <c r="O25" s="305">
        <v>5290</v>
      </c>
      <c r="P25" s="289"/>
      <c r="Q25" s="305">
        <v>4656</v>
      </c>
    </row>
    <row r="26" spans="1:17" ht="15" customHeight="1">
      <c r="A26" s="9"/>
      <c r="B26" s="9" t="s">
        <v>164</v>
      </c>
      <c r="C26" s="1">
        <v>11683</v>
      </c>
      <c r="D26" s="1"/>
      <c r="E26" s="1">
        <v>13062</v>
      </c>
      <c r="F26" s="289"/>
      <c r="G26" s="1">
        <v>11640</v>
      </c>
      <c r="H26" s="289"/>
      <c r="I26" s="1">
        <v>11544</v>
      </c>
      <c r="J26" s="289"/>
      <c r="K26" s="1">
        <v>10211</v>
      </c>
      <c r="L26" s="289"/>
      <c r="M26" s="1">
        <v>11668</v>
      </c>
      <c r="N26" s="289"/>
      <c r="O26" s="305">
        <v>10345</v>
      </c>
      <c r="P26" s="289"/>
      <c r="Q26" s="305">
        <v>10162</v>
      </c>
    </row>
    <row r="27" spans="1:17" ht="15" customHeight="1">
      <c r="A27" s="12"/>
      <c r="B27" s="66" t="s">
        <v>170</v>
      </c>
      <c r="C27" s="1">
        <v>1227</v>
      </c>
      <c r="D27" s="37"/>
      <c r="E27" s="1">
        <v>1241</v>
      </c>
      <c r="F27" s="289"/>
      <c r="G27" s="1">
        <v>1123</v>
      </c>
      <c r="H27" s="289"/>
      <c r="I27" s="1">
        <v>1050</v>
      </c>
      <c r="J27" s="289"/>
      <c r="K27" s="1">
        <v>956</v>
      </c>
      <c r="L27" s="289"/>
      <c r="M27" s="1">
        <v>948</v>
      </c>
      <c r="N27" s="289"/>
      <c r="O27" s="305">
        <v>1142</v>
      </c>
      <c r="P27" s="289"/>
      <c r="Q27" s="305">
        <v>950</v>
      </c>
    </row>
    <row r="28" spans="1:17" ht="15" customHeight="1" thickBot="1">
      <c r="A28" s="31"/>
      <c r="B28" s="9" t="s">
        <v>212</v>
      </c>
      <c r="C28" s="104">
        <f>SUM(C24:C27)</f>
        <v>27544</v>
      </c>
      <c r="D28" s="19"/>
      <c r="E28" s="104">
        <f>SUM(E24:E27)</f>
        <v>29938</v>
      </c>
      <c r="F28" s="289"/>
      <c r="G28" s="104">
        <f>SUM(G24:G27)</f>
        <v>26728</v>
      </c>
      <c r="H28" s="289"/>
      <c r="I28" s="104">
        <f>SUM(I24:I27)</f>
        <v>26787</v>
      </c>
      <c r="J28" s="289"/>
      <c r="K28" s="104">
        <f>SUM(K24:K27)</f>
        <v>24522</v>
      </c>
      <c r="L28" s="289"/>
      <c r="M28" s="104">
        <f>SUM(M24:M27)</f>
        <v>25876</v>
      </c>
      <c r="N28" s="289"/>
      <c r="O28" s="387">
        <f>SUM(O24:O27)</f>
        <v>23458</v>
      </c>
      <c r="P28" s="289"/>
      <c r="Q28" s="387">
        <f>SUM(Q24:Q27)</f>
        <v>21233</v>
      </c>
    </row>
    <row r="29" spans="1:17" ht="15" customHeight="1" thickTop="1">
      <c r="A29" s="31"/>
      <c r="B29" s="9"/>
      <c r="C29" s="19"/>
      <c r="D29" s="19"/>
      <c r="E29" s="19"/>
      <c r="F29" s="330"/>
      <c r="G29" s="19"/>
      <c r="H29" s="330"/>
      <c r="I29" s="19"/>
      <c r="J29" s="330"/>
      <c r="K29" s="19"/>
      <c r="L29" s="330"/>
      <c r="M29" s="19"/>
      <c r="N29" s="330"/>
      <c r="O29" s="19"/>
      <c r="P29" s="330"/>
      <c r="Q29" s="385"/>
    </row>
    <row r="30" spans="1:17" ht="15" customHeight="1">
      <c r="A30" s="31" t="s">
        <v>188</v>
      </c>
      <c r="B30" s="12"/>
      <c r="C30" s="1"/>
      <c r="D30" s="1"/>
      <c r="E30" s="1"/>
      <c r="F30" s="289"/>
      <c r="G30" s="1"/>
      <c r="H30" s="289"/>
      <c r="I30" s="1"/>
      <c r="J30" s="289"/>
      <c r="K30" s="1"/>
      <c r="L30" s="289"/>
      <c r="M30" s="1"/>
      <c r="N30" s="289"/>
      <c r="O30" s="1"/>
      <c r="P30" s="289"/>
      <c r="Q30" s="305"/>
    </row>
    <row r="31" spans="1:17" ht="15" customHeight="1">
      <c r="A31" s="97" t="s">
        <v>189</v>
      </c>
      <c r="B31" s="12"/>
      <c r="C31" s="1"/>
      <c r="D31" s="12"/>
      <c r="E31" s="1"/>
      <c r="F31" s="289"/>
      <c r="G31" s="1"/>
      <c r="H31" s="289"/>
      <c r="I31" s="1"/>
      <c r="J31" s="289"/>
      <c r="K31" s="1"/>
      <c r="L31" s="289"/>
      <c r="M31" s="1"/>
      <c r="N31" s="289"/>
      <c r="O31" s="1"/>
      <c r="P31" s="289"/>
      <c r="Q31" s="305"/>
    </row>
    <row r="32" spans="1:17" ht="15" customHeight="1">
      <c r="A32" s="12"/>
      <c r="B32" s="12"/>
      <c r="C32" s="1"/>
      <c r="D32" s="1"/>
      <c r="E32" s="1"/>
      <c r="F32" s="289"/>
      <c r="G32" s="1"/>
      <c r="H32" s="289"/>
      <c r="I32" s="1"/>
      <c r="J32" s="289"/>
      <c r="K32" s="1"/>
      <c r="L32" s="289"/>
      <c r="M32" s="1"/>
      <c r="N32" s="289"/>
      <c r="O32" s="1"/>
      <c r="P32" s="289"/>
      <c r="Q32" s="305"/>
    </row>
    <row r="33" spans="1:17" ht="15" customHeight="1">
      <c r="A33" s="12"/>
      <c r="B33" s="66" t="s">
        <v>158</v>
      </c>
      <c r="C33" s="26">
        <v>23.62</v>
      </c>
      <c r="D33" s="46"/>
      <c r="E33" s="26">
        <v>24.18</v>
      </c>
      <c r="F33" s="331"/>
      <c r="G33" s="26">
        <v>25.18</v>
      </c>
      <c r="H33" s="331"/>
      <c r="I33" s="317">
        <v>27.45</v>
      </c>
      <c r="J33" s="341"/>
      <c r="K33" s="317">
        <v>27.73</v>
      </c>
      <c r="L33" s="341"/>
      <c r="M33" s="317">
        <v>27.69</v>
      </c>
      <c r="N33" s="331"/>
      <c r="O33" s="317">
        <v>27.81</v>
      </c>
      <c r="P33" s="331"/>
      <c r="Q33" s="317">
        <v>27.85</v>
      </c>
    </row>
    <row r="34" spans="1:17" ht="15" customHeight="1">
      <c r="A34" s="12"/>
      <c r="B34" s="66" t="s">
        <v>159</v>
      </c>
      <c r="C34" s="21">
        <v>14.42</v>
      </c>
      <c r="D34" s="94"/>
      <c r="E34" s="21">
        <v>14.55</v>
      </c>
      <c r="F34" s="332"/>
      <c r="G34" s="21">
        <v>15.54</v>
      </c>
      <c r="H34" s="332"/>
      <c r="I34" s="326">
        <v>16.68</v>
      </c>
      <c r="J34" s="333"/>
      <c r="K34" s="326">
        <v>16.64</v>
      </c>
      <c r="L34" s="333"/>
      <c r="M34" s="326">
        <v>16.440000000000001</v>
      </c>
      <c r="N34" s="332"/>
      <c r="O34" s="326">
        <v>17.010000000000002</v>
      </c>
      <c r="P34" s="332"/>
      <c r="Q34" s="326">
        <v>16.739999999999998</v>
      </c>
    </row>
    <row r="35" spans="1:17" ht="15" customHeight="1">
      <c r="A35" s="12"/>
      <c r="B35" s="66" t="s">
        <v>160</v>
      </c>
      <c r="C35" s="316">
        <v>21.17</v>
      </c>
      <c r="D35" s="316"/>
      <c r="E35" s="316">
        <v>21.68</v>
      </c>
      <c r="F35" s="333"/>
      <c r="G35" s="316">
        <v>22.73</v>
      </c>
      <c r="H35" s="333"/>
      <c r="I35" s="316">
        <v>24.55</v>
      </c>
      <c r="J35" s="333"/>
      <c r="K35" s="316">
        <v>24.7</v>
      </c>
      <c r="L35" s="333"/>
      <c r="M35" s="316">
        <v>24.73</v>
      </c>
      <c r="N35" s="333"/>
      <c r="O35" s="316">
        <v>24.94</v>
      </c>
      <c r="P35" s="333"/>
      <c r="Q35" s="316">
        <v>24.79</v>
      </c>
    </row>
    <row r="36" spans="1:17" ht="15" customHeight="1">
      <c r="A36" s="9"/>
      <c r="B36" s="9" t="s">
        <v>192</v>
      </c>
      <c r="C36" s="21">
        <v>15.14</v>
      </c>
      <c r="D36" s="94"/>
      <c r="E36" s="21">
        <v>16.14</v>
      </c>
      <c r="F36" s="332"/>
      <c r="G36" s="21">
        <v>16.899999999999999</v>
      </c>
      <c r="H36" s="332"/>
      <c r="I36" s="326">
        <v>18.18</v>
      </c>
      <c r="J36" s="333"/>
      <c r="K36" s="326">
        <v>18.5</v>
      </c>
      <c r="L36" s="333"/>
      <c r="M36" s="326">
        <v>19.059999999999999</v>
      </c>
      <c r="N36" s="332"/>
      <c r="O36" s="326">
        <v>19.02</v>
      </c>
      <c r="P36" s="332"/>
      <c r="Q36" s="326">
        <v>19.079999999999998</v>
      </c>
    </row>
    <row r="37" spans="1:17" ht="15" customHeight="1">
      <c r="A37" s="9"/>
      <c r="B37" s="97" t="s">
        <v>178</v>
      </c>
      <c r="C37" s="76">
        <v>18.79</v>
      </c>
      <c r="D37" s="13"/>
      <c r="E37" s="76">
        <v>19.510000000000002</v>
      </c>
      <c r="F37" s="332"/>
      <c r="G37" s="76">
        <v>20.34</v>
      </c>
      <c r="H37" s="332"/>
      <c r="I37" s="327">
        <v>22.08</v>
      </c>
      <c r="J37" s="333"/>
      <c r="K37" s="327">
        <v>22.36</v>
      </c>
      <c r="L37" s="333"/>
      <c r="M37" s="327">
        <v>22.61</v>
      </c>
      <c r="N37" s="332"/>
      <c r="O37" s="327">
        <v>22.57</v>
      </c>
      <c r="P37" s="332"/>
      <c r="Q37" s="327">
        <v>22.65</v>
      </c>
    </row>
    <row r="38" spans="1:17" ht="15" customHeight="1">
      <c r="A38" s="9"/>
      <c r="B38" s="9" t="s">
        <v>163</v>
      </c>
      <c r="C38" s="13">
        <v>56.64</v>
      </c>
      <c r="D38" s="13"/>
      <c r="E38" s="13">
        <v>59.15</v>
      </c>
      <c r="F38" s="332"/>
      <c r="G38" s="13">
        <v>60.43</v>
      </c>
      <c r="H38" s="332"/>
      <c r="I38" s="13">
        <v>66.22</v>
      </c>
      <c r="J38" s="332"/>
      <c r="K38" s="13">
        <v>63.72</v>
      </c>
      <c r="L38" s="332"/>
      <c r="M38" s="13">
        <v>60.87</v>
      </c>
      <c r="N38" s="332"/>
      <c r="O38" s="316">
        <v>59.05</v>
      </c>
      <c r="P38" s="332"/>
      <c r="Q38" s="316">
        <v>58.75</v>
      </c>
    </row>
    <row r="39" spans="1:17" ht="15" customHeight="1">
      <c r="A39" s="9"/>
      <c r="B39" s="9" t="s">
        <v>164</v>
      </c>
      <c r="C39" s="21">
        <v>39.1</v>
      </c>
      <c r="D39" s="13"/>
      <c r="E39" s="21">
        <v>38.85</v>
      </c>
      <c r="F39" s="332"/>
      <c r="G39" s="21">
        <v>39.85</v>
      </c>
      <c r="H39" s="332"/>
      <c r="I39" s="21">
        <v>42.66</v>
      </c>
      <c r="J39" s="332"/>
      <c r="K39" s="21">
        <v>41.81</v>
      </c>
      <c r="L39" s="332"/>
      <c r="M39" s="21">
        <v>39.58</v>
      </c>
      <c r="N39" s="332"/>
      <c r="O39" s="326">
        <v>40.200000000000003</v>
      </c>
      <c r="P39" s="332"/>
      <c r="Q39" s="326">
        <v>42.85</v>
      </c>
    </row>
    <row r="40" spans="1:17" ht="15" customHeight="1">
      <c r="A40" s="9"/>
      <c r="B40" s="9" t="s">
        <v>184</v>
      </c>
      <c r="C40" s="147">
        <v>52.18</v>
      </c>
      <c r="D40" s="13"/>
      <c r="E40" s="147">
        <v>53.93</v>
      </c>
      <c r="F40" s="334"/>
      <c r="G40" s="147">
        <v>55.06</v>
      </c>
      <c r="H40" s="334"/>
      <c r="I40" s="147">
        <v>59.82</v>
      </c>
      <c r="J40" s="334"/>
      <c r="K40" s="147">
        <v>57.78</v>
      </c>
      <c r="L40" s="334"/>
      <c r="M40" s="147">
        <v>54.93</v>
      </c>
      <c r="N40" s="334"/>
      <c r="O40" s="386">
        <v>53.67</v>
      </c>
      <c r="P40" s="334"/>
      <c r="Q40" s="386">
        <v>54.12</v>
      </c>
    </row>
    <row r="41" spans="1:17" ht="15" customHeight="1">
      <c r="A41" s="31"/>
      <c r="B41" s="9" t="s">
        <v>216</v>
      </c>
      <c r="C41" s="13">
        <v>8.56</v>
      </c>
      <c r="D41" s="94"/>
      <c r="E41" s="13">
        <v>8.5</v>
      </c>
      <c r="F41" s="332"/>
      <c r="G41" s="13">
        <v>8.7799999999999994</v>
      </c>
      <c r="H41" s="332"/>
      <c r="I41" s="13">
        <v>9.0500000000000007</v>
      </c>
      <c r="J41" s="332"/>
      <c r="K41" s="13">
        <v>8.7799999999999994</v>
      </c>
      <c r="L41" s="332"/>
      <c r="M41" s="13">
        <v>8.43</v>
      </c>
      <c r="N41" s="332"/>
      <c r="O41" s="316">
        <v>8.9600000000000009</v>
      </c>
      <c r="P41" s="332"/>
      <c r="Q41" s="316">
        <v>8.99</v>
      </c>
    </row>
    <row r="42" spans="1:17" ht="15" customHeight="1" thickBot="1">
      <c r="A42" s="9"/>
      <c r="B42" s="9" t="s">
        <v>193</v>
      </c>
      <c r="C42" s="105">
        <v>21.05</v>
      </c>
      <c r="D42" s="47"/>
      <c r="E42" s="105">
        <v>21.81</v>
      </c>
      <c r="F42" s="331"/>
      <c r="G42" s="105">
        <v>22.89</v>
      </c>
      <c r="H42" s="331"/>
      <c r="I42" s="105">
        <v>24.64</v>
      </c>
      <c r="J42" s="331"/>
      <c r="K42" s="105">
        <v>24.33</v>
      </c>
      <c r="L42" s="331"/>
      <c r="M42" s="105">
        <v>23.54</v>
      </c>
      <c r="N42" s="331"/>
      <c r="O42" s="388">
        <v>23.63</v>
      </c>
      <c r="P42" s="331"/>
      <c r="Q42" s="388">
        <v>23.9</v>
      </c>
    </row>
    <row r="43" spans="1:17" ht="15" customHeight="1" thickTop="1">
      <c r="A43" s="12"/>
      <c r="B43" s="12"/>
      <c r="C43" s="1"/>
      <c r="D43" s="1"/>
      <c r="E43" s="1"/>
      <c r="F43" s="289"/>
      <c r="G43" s="1"/>
      <c r="H43" s="289"/>
      <c r="I43" s="1"/>
      <c r="J43" s="289"/>
      <c r="K43" s="1"/>
      <c r="L43" s="289"/>
      <c r="M43" s="1"/>
      <c r="N43" s="289"/>
      <c r="O43" s="1"/>
      <c r="P43" s="289"/>
      <c r="Q43" s="1"/>
    </row>
    <row r="44" spans="1:17" ht="15" customHeight="1">
      <c r="A44" s="97" t="s">
        <v>194</v>
      </c>
      <c r="B44" s="9"/>
      <c r="C44" s="1"/>
      <c r="D44" s="1"/>
      <c r="E44" s="1"/>
      <c r="F44" s="289"/>
      <c r="G44" s="1"/>
      <c r="H44" s="289"/>
      <c r="I44" s="1"/>
      <c r="J44" s="289"/>
      <c r="K44" s="1"/>
      <c r="L44" s="289"/>
      <c r="M44" s="1"/>
      <c r="N44" s="289"/>
      <c r="O44" s="1"/>
      <c r="P44" s="289"/>
      <c r="Q44" s="1"/>
    </row>
    <row r="45" spans="1:17" ht="15" customHeight="1">
      <c r="A45" s="12"/>
      <c r="B45" s="12"/>
      <c r="C45" s="1"/>
      <c r="D45" s="1"/>
      <c r="E45" s="1"/>
      <c r="F45" s="289"/>
      <c r="G45" s="1"/>
      <c r="H45" s="289"/>
      <c r="I45" s="1"/>
      <c r="J45" s="289"/>
      <c r="K45" s="1"/>
      <c r="L45" s="289"/>
      <c r="M45" s="1"/>
      <c r="N45" s="289"/>
      <c r="O45" s="1"/>
      <c r="P45" s="289"/>
      <c r="Q45" s="1"/>
    </row>
    <row r="46" spans="1:17" ht="15" customHeight="1">
      <c r="A46" s="9"/>
      <c r="B46" s="9" t="s">
        <v>213</v>
      </c>
      <c r="C46" s="26">
        <v>1.48</v>
      </c>
      <c r="D46" s="46"/>
      <c r="E46" s="26">
        <v>1.42</v>
      </c>
      <c r="F46" s="331"/>
      <c r="G46" s="26">
        <v>1.56</v>
      </c>
      <c r="H46" s="331"/>
      <c r="I46" s="26">
        <v>1.57</v>
      </c>
      <c r="J46" s="331"/>
      <c r="K46" s="26">
        <v>1.68</v>
      </c>
      <c r="L46" s="331"/>
      <c r="M46" s="26">
        <v>1.66</v>
      </c>
      <c r="N46" s="331"/>
      <c r="O46" s="317">
        <v>1.74</v>
      </c>
      <c r="P46" s="331"/>
      <c r="Q46" s="317">
        <v>1.71</v>
      </c>
    </row>
    <row r="47" spans="1:17" ht="15" customHeight="1">
      <c r="A47" s="9"/>
      <c r="B47" s="9" t="s">
        <v>163</v>
      </c>
      <c r="C47" s="13">
        <v>2.04</v>
      </c>
      <c r="D47" s="13"/>
      <c r="E47" s="13">
        <v>2.2599999999999998</v>
      </c>
      <c r="F47" s="332"/>
      <c r="G47" s="13">
        <v>2.3199999999999998</v>
      </c>
      <c r="H47" s="332"/>
      <c r="I47" s="13">
        <v>2.41</v>
      </c>
      <c r="J47" s="332"/>
      <c r="K47" s="13">
        <v>2.2599999999999998</v>
      </c>
      <c r="L47" s="332"/>
      <c r="M47" s="13">
        <v>2.2400000000000002</v>
      </c>
      <c r="N47" s="332"/>
      <c r="O47" s="316">
        <v>2.1</v>
      </c>
      <c r="P47" s="332"/>
      <c r="Q47" s="316">
        <v>2.2200000000000002</v>
      </c>
    </row>
    <row r="48" spans="1:17" ht="15" customHeight="1">
      <c r="A48" s="9"/>
      <c r="B48" s="9" t="s">
        <v>164</v>
      </c>
      <c r="C48" s="13">
        <v>0.55000000000000004</v>
      </c>
      <c r="D48" s="13"/>
      <c r="E48" s="13">
        <v>0.53</v>
      </c>
      <c r="F48" s="332"/>
      <c r="G48" s="13">
        <v>0.52</v>
      </c>
      <c r="H48" s="332"/>
      <c r="I48" s="13">
        <v>0.56000000000000005</v>
      </c>
      <c r="J48" s="332"/>
      <c r="K48" s="13">
        <v>0.56999999999999995</v>
      </c>
      <c r="L48" s="332"/>
      <c r="M48" s="13">
        <v>0.53</v>
      </c>
      <c r="N48" s="332"/>
      <c r="O48" s="316">
        <v>0.56000000000000005</v>
      </c>
      <c r="P48" s="332"/>
      <c r="Q48" s="316">
        <v>0.59</v>
      </c>
    </row>
    <row r="49" spans="1:22" ht="15" customHeight="1">
      <c r="A49" s="12"/>
      <c r="B49" s="12" t="s">
        <v>170</v>
      </c>
      <c r="C49" s="13">
        <v>0.6</v>
      </c>
      <c r="D49" s="94"/>
      <c r="E49" s="13">
        <v>0.59</v>
      </c>
      <c r="F49" s="332"/>
      <c r="G49" s="13">
        <v>0.57999999999999996</v>
      </c>
      <c r="H49" s="332"/>
      <c r="I49" s="13">
        <v>0.63</v>
      </c>
      <c r="J49" s="332"/>
      <c r="K49" s="13">
        <v>0.66</v>
      </c>
      <c r="L49" s="332"/>
      <c r="M49" s="13">
        <v>0.65</v>
      </c>
      <c r="N49" s="332"/>
      <c r="O49" s="316">
        <v>0.66</v>
      </c>
      <c r="P49" s="332"/>
      <c r="Q49" s="316">
        <v>0.64</v>
      </c>
    </row>
    <row r="50" spans="1:22" ht="15" customHeight="1" thickBot="1">
      <c r="A50" s="31"/>
      <c r="B50" s="9" t="s">
        <v>195</v>
      </c>
      <c r="C50" s="105">
        <v>1.18</v>
      </c>
      <c r="D50" s="47"/>
      <c r="E50" s="105">
        <v>1.2</v>
      </c>
      <c r="F50" s="331"/>
      <c r="G50" s="105">
        <v>1.25</v>
      </c>
      <c r="H50" s="331"/>
      <c r="I50" s="105">
        <v>1.3</v>
      </c>
      <c r="J50" s="331"/>
      <c r="K50" s="105">
        <v>1.32</v>
      </c>
      <c r="L50" s="331"/>
      <c r="M50" s="105">
        <v>1.24</v>
      </c>
      <c r="N50" s="331"/>
      <c r="O50" s="388">
        <v>1.25</v>
      </c>
      <c r="P50" s="331"/>
      <c r="Q50" s="388">
        <v>1.24</v>
      </c>
    </row>
    <row r="51" spans="1:22" ht="15" customHeight="1" thickTop="1">
      <c r="A51" s="31"/>
      <c r="B51" s="9"/>
      <c r="C51" s="19"/>
      <c r="D51" s="19"/>
      <c r="E51" s="19"/>
      <c r="F51" s="330"/>
      <c r="G51" s="19"/>
      <c r="H51" s="330"/>
      <c r="I51" s="19"/>
      <c r="J51" s="330"/>
      <c r="K51" s="19"/>
      <c r="L51" s="330"/>
      <c r="M51" s="19"/>
      <c r="N51" s="330"/>
      <c r="O51" s="385"/>
      <c r="P51" s="330"/>
      <c r="Q51" s="19"/>
    </row>
    <row r="52" spans="1:22" ht="15" customHeight="1">
      <c r="A52" s="33" t="s">
        <v>196</v>
      </c>
      <c r="B52" s="31"/>
      <c r="C52" s="12"/>
      <c r="D52" s="12"/>
      <c r="E52" s="12"/>
      <c r="F52" s="296"/>
      <c r="G52" s="12"/>
      <c r="H52" s="296"/>
      <c r="I52" s="12"/>
      <c r="J52" s="296"/>
      <c r="K52" s="12"/>
      <c r="L52" s="296"/>
      <c r="M52" s="12"/>
      <c r="N52" s="296"/>
      <c r="O52" s="12"/>
      <c r="P52" s="296"/>
      <c r="Q52" s="12"/>
    </row>
    <row r="53" spans="1:22" ht="15" customHeight="1">
      <c r="A53" s="97" t="s">
        <v>197</v>
      </c>
      <c r="B53" s="31"/>
      <c r="C53" s="12"/>
      <c r="D53" s="12"/>
      <c r="E53" s="12"/>
      <c r="F53" s="12"/>
      <c r="G53" s="12"/>
      <c r="H53" s="296"/>
      <c r="I53" s="12"/>
      <c r="J53" s="296"/>
      <c r="K53" s="12"/>
      <c r="L53" s="296"/>
      <c r="M53" s="12"/>
      <c r="N53" s="296"/>
      <c r="O53" s="12"/>
      <c r="P53" s="296"/>
      <c r="Q53" s="12"/>
      <c r="S53" s="44"/>
      <c r="T53" s="44"/>
      <c r="V53" s="115"/>
    </row>
    <row r="54" spans="1:22" ht="15" customHeight="1">
      <c r="A54" s="12"/>
      <c r="B54" s="12"/>
      <c r="C54" s="1"/>
      <c r="D54" s="1"/>
      <c r="E54" s="1"/>
      <c r="F54" s="1"/>
      <c r="G54" s="1"/>
      <c r="H54" s="289"/>
      <c r="I54" s="1"/>
      <c r="J54" s="289"/>
      <c r="K54" s="1"/>
      <c r="L54" s="289"/>
      <c r="M54" s="1"/>
      <c r="N54" s="289"/>
      <c r="O54" s="1"/>
      <c r="P54" s="289"/>
      <c r="Q54" s="1"/>
    </row>
    <row r="55" spans="1:22" ht="15" customHeight="1">
      <c r="A55" s="12"/>
      <c r="B55" s="66" t="s">
        <v>158</v>
      </c>
      <c r="C55" s="159">
        <v>9.8000000000000004E-2</v>
      </c>
      <c r="D55" s="2"/>
      <c r="E55" s="159">
        <v>1.7000000000000001E-2</v>
      </c>
      <c r="F55" s="159"/>
      <c r="G55" s="159">
        <v>-4.7E-2</v>
      </c>
      <c r="H55" s="159"/>
      <c r="I55" s="159">
        <v>-7.0999999999999994E-2</v>
      </c>
      <c r="J55" s="159"/>
      <c r="K55" s="344">
        <v>-9.0999999999999998E-2</v>
      </c>
      <c r="L55" s="159"/>
      <c r="M55" s="159">
        <v>-0.13100000000000001</v>
      </c>
      <c r="N55" s="159"/>
      <c r="O55" s="350">
        <v>-0.13900000000000001</v>
      </c>
      <c r="P55" s="159"/>
      <c r="Q55" s="350">
        <v>-9.4E-2</v>
      </c>
      <c r="T55" s="89"/>
    </row>
    <row r="56" spans="1:22" ht="15" customHeight="1">
      <c r="A56" s="12"/>
      <c r="B56" s="66" t="s">
        <v>159</v>
      </c>
      <c r="C56" s="159">
        <v>6.4000000000000001E-2</v>
      </c>
      <c r="D56" s="2"/>
      <c r="E56" s="159">
        <v>0.01</v>
      </c>
      <c r="F56" s="159"/>
      <c r="G56" s="159">
        <v>-2.1999999999999999E-2</v>
      </c>
      <c r="H56" s="159"/>
      <c r="I56" s="159">
        <v>-4.8000000000000001E-2</v>
      </c>
      <c r="J56" s="159"/>
      <c r="K56" s="344">
        <v>-5.6000000000000001E-2</v>
      </c>
      <c r="L56" s="159"/>
      <c r="M56" s="159">
        <v>-0.114</v>
      </c>
      <c r="N56" s="159"/>
      <c r="O56" s="350">
        <v>-8.6999999999999994E-2</v>
      </c>
      <c r="P56" s="159"/>
      <c r="Q56" s="350">
        <v>-6.5000000000000002E-2</v>
      </c>
      <c r="T56" s="89"/>
    </row>
    <row r="57" spans="1:22" ht="15" customHeight="1">
      <c r="A57" s="12"/>
      <c r="B57" s="12" t="s">
        <v>160</v>
      </c>
      <c r="C57" s="159">
        <v>8.8999999999999996E-2</v>
      </c>
      <c r="D57" s="2"/>
      <c r="E57" s="159">
        <v>1.4999999999999999E-2</v>
      </c>
      <c r="F57" s="159"/>
      <c r="G57" s="159">
        <v>-4.1000000000000002E-2</v>
      </c>
      <c r="H57" s="159"/>
      <c r="I57" s="159">
        <v>-6.5000000000000002E-2</v>
      </c>
      <c r="J57" s="159"/>
      <c r="K57" s="344">
        <v>-8.1000000000000003E-2</v>
      </c>
      <c r="L57" s="159"/>
      <c r="M57" s="159">
        <v>-0.127</v>
      </c>
      <c r="N57" s="159"/>
      <c r="O57" s="350">
        <v>-0.125</v>
      </c>
      <c r="P57" s="159"/>
      <c r="Q57" s="350">
        <v>-8.5999999999999993E-2</v>
      </c>
      <c r="T57" s="89"/>
    </row>
    <row r="58" spans="1:22" ht="15" customHeight="1">
      <c r="A58" s="9"/>
      <c r="B58" s="9" t="s">
        <v>161</v>
      </c>
      <c r="C58" s="159">
        <v>3.5999999999999997E-2</v>
      </c>
      <c r="D58" s="2"/>
      <c r="E58" s="159">
        <v>-0.04</v>
      </c>
      <c r="F58" s="159"/>
      <c r="G58" s="159">
        <v>-0.13100000000000001</v>
      </c>
      <c r="H58" s="159"/>
      <c r="I58" s="159">
        <v>-0.113</v>
      </c>
      <c r="J58" s="159"/>
      <c r="K58" s="344">
        <v>-0.14499999999999999</v>
      </c>
      <c r="L58" s="159"/>
      <c r="M58" s="159">
        <v>-0.189</v>
      </c>
      <c r="N58" s="159"/>
      <c r="O58" s="350">
        <v>-0.159</v>
      </c>
      <c r="P58" s="159"/>
      <c r="Q58" s="350">
        <v>-0.13500000000000001</v>
      </c>
      <c r="T58" s="90"/>
    </row>
    <row r="59" spans="1:22" ht="15" customHeight="1">
      <c r="A59" s="9"/>
      <c r="B59" s="9" t="s">
        <v>309</v>
      </c>
      <c r="C59" s="159">
        <v>6.8000000000000005E-2</v>
      </c>
      <c r="D59" s="2"/>
      <c r="E59" s="159">
        <v>-8.0000000000000002E-3</v>
      </c>
      <c r="F59" s="159"/>
      <c r="G59" s="159">
        <v>-0.08</v>
      </c>
      <c r="H59" s="159"/>
      <c r="I59" s="159">
        <v>-8.4000000000000005E-2</v>
      </c>
      <c r="J59" s="159"/>
      <c r="K59" s="344">
        <v>-0.106</v>
      </c>
      <c r="L59" s="159"/>
      <c r="M59" s="159">
        <v>-0.151</v>
      </c>
      <c r="N59" s="159"/>
      <c r="O59" s="350">
        <v>-0.13900000000000001</v>
      </c>
      <c r="P59" s="159"/>
      <c r="Q59" s="350">
        <v>-0.105</v>
      </c>
      <c r="T59" s="89"/>
    </row>
    <row r="60" spans="1:22" ht="15" customHeight="1">
      <c r="A60" s="9"/>
      <c r="B60" s="9" t="s">
        <v>163</v>
      </c>
      <c r="C60" s="159">
        <v>0.108</v>
      </c>
      <c r="D60" s="2"/>
      <c r="E60" s="159">
        <v>0.115</v>
      </c>
      <c r="F60" s="159"/>
      <c r="G60" s="159">
        <v>4.3999999999999997E-2</v>
      </c>
      <c r="H60" s="159"/>
      <c r="I60" s="159">
        <v>-6.8000000000000005E-2</v>
      </c>
      <c r="J60" s="159"/>
      <c r="K60" s="344">
        <v>-9.1999999999999998E-2</v>
      </c>
      <c r="L60" s="159"/>
      <c r="M60" s="159">
        <v>-0.11799999999999999</v>
      </c>
      <c r="N60" s="159"/>
      <c r="O60" s="350">
        <v>-0.123</v>
      </c>
      <c r="P60" s="159"/>
      <c r="Q60" s="350">
        <v>-6.3E-2</v>
      </c>
      <c r="T60" s="90"/>
    </row>
    <row r="61" spans="1:22" ht="15" customHeight="1">
      <c r="A61" s="9"/>
      <c r="B61" s="9" t="s">
        <v>164</v>
      </c>
      <c r="C61" s="159">
        <v>1.2E-2</v>
      </c>
      <c r="D61" s="2"/>
      <c r="E61" s="159">
        <v>-2.4E-2</v>
      </c>
      <c r="F61" s="159"/>
      <c r="G61" s="159">
        <v>-4.1000000000000002E-2</v>
      </c>
      <c r="H61" s="159"/>
      <c r="I61" s="159">
        <v>-4.2000000000000003E-2</v>
      </c>
      <c r="J61" s="159"/>
      <c r="K61" s="344">
        <v>-1.0999999999999999E-2</v>
      </c>
      <c r="L61" s="159"/>
      <c r="M61" s="159">
        <v>-1.4E-2</v>
      </c>
      <c r="N61" s="159"/>
      <c r="O61" s="350">
        <v>-7.0000000000000001E-3</v>
      </c>
      <c r="P61" s="159"/>
      <c r="Q61" s="350">
        <v>3.3000000000000002E-2</v>
      </c>
      <c r="T61" s="90"/>
    </row>
    <row r="62" spans="1:22" ht="15" customHeight="1">
      <c r="A62" s="9"/>
      <c r="B62" s="9" t="s">
        <v>307</v>
      </c>
      <c r="C62" s="159">
        <v>8.2000000000000003E-2</v>
      </c>
      <c r="D62" s="2"/>
      <c r="E62" s="159">
        <v>7.5999999999999998E-2</v>
      </c>
      <c r="F62" s="159"/>
      <c r="G62" s="159">
        <v>2.1000000000000001E-2</v>
      </c>
      <c r="H62" s="159"/>
      <c r="I62" s="159">
        <v>-6.0999999999999999E-2</v>
      </c>
      <c r="J62" s="159"/>
      <c r="K62" s="344">
        <v>-7.1999999999999995E-2</v>
      </c>
      <c r="L62" s="159"/>
      <c r="M62" s="159">
        <v>-9.0999999999999998E-2</v>
      </c>
      <c r="N62" s="159"/>
      <c r="O62" s="350">
        <v>-9.2999999999999999E-2</v>
      </c>
      <c r="P62" s="159"/>
      <c r="Q62" s="350">
        <v>-3.6999999999999998E-2</v>
      </c>
      <c r="T62" s="90"/>
    </row>
    <row r="63" spans="1:22" ht="15" customHeight="1">
      <c r="A63" s="9"/>
      <c r="B63" s="9" t="s">
        <v>216</v>
      </c>
      <c r="C63" s="159">
        <v>-0.128</v>
      </c>
      <c r="D63" s="22"/>
      <c r="E63" s="159">
        <v>-0.187</v>
      </c>
      <c r="F63" s="159"/>
      <c r="G63" s="159">
        <v>-0.20699999999999999</v>
      </c>
      <c r="H63" s="159"/>
      <c r="I63" s="159">
        <v>-0.16700000000000001</v>
      </c>
      <c r="J63" s="159"/>
      <c r="K63" s="344">
        <v>-0.14899999999999999</v>
      </c>
      <c r="L63" s="159"/>
      <c r="M63" s="159">
        <v>-8.8999999999999996E-2</v>
      </c>
      <c r="N63" s="159"/>
      <c r="O63" s="350">
        <v>-3.3000000000000002E-2</v>
      </c>
      <c r="P63" s="159"/>
      <c r="Q63" s="350">
        <v>-2.4E-2</v>
      </c>
      <c r="T63" s="90"/>
    </row>
    <row r="64" spans="1:22" ht="15" customHeight="1">
      <c r="A64" s="9"/>
      <c r="B64" s="97" t="s">
        <v>198</v>
      </c>
      <c r="C64" s="159">
        <v>-2E-3</v>
      </c>
      <c r="D64" s="2"/>
      <c r="E64" s="159">
        <v>-6.3E-2</v>
      </c>
      <c r="F64" s="159"/>
      <c r="G64" s="159">
        <v>-0.107</v>
      </c>
      <c r="H64" s="159"/>
      <c r="I64" s="159">
        <v>-0.108</v>
      </c>
      <c r="J64" s="159"/>
      <c r="K64" s="344">
        <v>-0.114</v>
      </c>
      <c r="L64" s="159"/>
      <c r="M64" s="159">
        <v>-0.121</v>
      </c>
      <c r="N64" s="159"/>
      <c r="O64" s="350">
        <v>-9.9000000000000005E-2</v>
      </c>
      <c r="P64" s="159"/>
      <c r="Q64" s="350">
        <v>-6.8000000000000005E-2</v>
      </c>
      <c r="T64" s="89"/>
    </row>
    <row r="65" spans="1:22" ht="15" customHeight="1">
      <c r="A65" s="12"/>
      <c r="B65" s="12"/>
      <c r="C65" s="1"/>
      <c r="D65" s="1"/>
      <c r="E65" s="1"/>
      <c r="F65" s="1"/>
      <c r="G65" s="1"/>
      <c r="H65" s="289"/>
      <c r="I65" s="1"/>
      <c r="J65" s="289"/>
      <c r="K65" s="1"/>
      <c r="L65" s="289"/>
      <c r="M65" s="1"/>
      <c r="N65" s="289"/>
      <c r="O65" s="1"/>
      <c r="P65" s="289"/>
      <c r="Q65" s="1"/>
    </row>
    <row r="66" spans="1:22" s="44" customFormat="1" ht="15" customHeight="1">
      <c r="A66" s="9" t="s">
        <v>199</v>
      </c>
      <c r="B66" s="33"/>
      <c r="C66" s="11"/>
      <c r="D66" s="11"/>
      <c r="E66" s="11"/>
      <c r="F66" s="11"/>
      <c r="G66" s="11"/>
      <c r="H66" s="335"/>
      <c r="I66" s="11"/>
      <c r="J66" s="335"/>
      <c r="K66" s="11"/>
      <c r="L66" s="335"/>
      <c r="M66" s="11"/>
      <c r="N66" s="335"/>
      <c r="O66" s="11"/>
      <c r="P66" s="335"/>
      <c r="Q66" s="11"/>
    </row>
    <row r="67" spans="1:22" ht="15" customHeight="1">
      <c r="A67" s="12"/>
      <c r="B67" s="12"/>
      <c r="C67" s="1"/>
      <c r="D67" s="1"/>
      <c r="E67" s="1"/>
      <c r="F67" s="1"/>
      <c r="G67" s="1"/>
      <c r="H67" s="289"/>
      <c r="I67" s="1"/>
      <c r="J67" s="289"/>
      <c r="K67" s="1"/>
      <c r="L67" s="289"/>
      <c r="M67" s="1"/>
      <c r="N67" s="289"/>
      <c r="O67" s="1"/>
      <c r="P67" s="289"/>
      <c r="Q67" s="1"/>
    </row>
    <row r="68" spans="1:22" ht="15" customHeight="1">
      <c r="A68" s="12"/>
      <c r="B68" s="66" t="s">
        <v>217</v>
      </c>
      <c r="C68" s="159">
        <v>0.16600000000000001</v>
      </c>
      <c r="D68" s="2"/>
      <c r="E68" s="159">
        <v>0.11799999999999999</v>
      </c>
      <c r="F68" s="159"/>
      <c r="G68" s="159">
        <v>9.5000000000000001E-2</v>
      </c>
      <c r="H68" s="159"/>
      <c r="I68" s="159">
        <v>0.104</v>
      </c>
      <c r="J68" s="159"/>
      <c r="K68" s="345">
        <v>6.7000000000000004E-2</v>
      </c>
      <c r="L68" s="159"/>
      <c r="M68" s="159">
        <v>-5.0000000000000001E-3</v>
      </c>
      <c r="N68" s="159"/>
      <c r="O68" s="350">
        <v>-4.8000000000000001E-2</v>
      </c>
      <c r="P68" s="159"/>
      <c r="Q68" s="350">
        <v>-0.08</v>
      </c>
      <c r="T68" s="89"/>
      <c r="V68" s="89"/>
    </row>
    <row r="69" spans="1:22" ht="15" customHeight="1">
      <c r="A69" s="12"/>
      <c r="B69" s="66" t="s">
        <v>159</v>
      </c>
      <c r="C69" s="159">
        <v>0.13100000000000001</v>
      </c>
      <c r="D69" s="2"/>
      <c r="E69" s="159">
        <v>0.09</v>
      </c>
      <c r="F69" s="159"/>
      <c r="G69" s="159">
        <v>7.9000000000000001E-2</v>
      </c>
      <c r="H69" s="159"/>
      <c r="I69" s="159">
        <v>0.10299999999999999</v>
      </c>
      <c r="J69" s="159"/>
      <c r="K69" s="345">
        <v>8.8999999999999996E-2</v>
      </c>
      <c r="L69" s="159"/>
      <c r="M69" s="350">
        <v>0</v>
      </c>
      <c r="N69" s="159"/>
      <c r="O69" s="350">
        <v>-2E-3</v>
      </c>
      <c r="P69" s="159"/>
      <c r="Q69" s="350">
        <v>-6.2E-2</v>
      </c>
      <c r="T69" s="89"/>
      <c r="V69" s="89"/>
    </row>
    <row r="70" spans="1:22" ht="15" customHeight="1">
      <c r="A70" s="12"/>
      <c r="B70" s="12" t="s">
        <v>160</v>
      </c>
      <c r="C70" s="159">
        <v>0.16</v>
      </c>
      <c r="D70" s="2"/>
      <c r="E70" s="159">
        <v>0.113</v>
      </c>
      <c r="F70" s="159"/>
      <c r="G70" s="159">
        <v>9.1999999999999998E-2</v>
      </c>
      <c r="H70" s="159"/>
      <c r="I70" s="159">
        <v>0.104</v>
      </c>
      <c r="J70" s="159"/>
      <c r="K70" s="345">
        <v>7.0999999999999994E-2</v>
      </c>
      <c r="L70" s="159"/>
      <c r="M70" s="350">
        <v>-4.0000000000000001E-3</v>
      </c>
      <c r="N70" s="159"/>
      <c r="O70" s="350">
        <v>-0.04</v>
      </c>
      <c r="P70" s="159"/>
      <c r="Q70" s="350">
        <v>-7.6999999999999999E-2</v>
      </c>
      <c r="T70" s="89"/>
      <c r="V70" s="89"/>
    </row>
    <row r="71" spans="1:22" ht="15" customHeight="1">
      <c r="A71" s="9"/>
      <c r="B71" s="9" t="s">
        <v>161</v>
      </c>
      <c r="C71" s="159">
        <v>0.123</v>
      </c>
      <c r="D71" s="2"/>
      <c r="E71" s="159">
        <v>8.5999999999999993E-2</v>
      </c>
      <c r="F71" s="159"/>
      <c r="G71" s="159">
        <v>3.0000000000000001E-3</v>
      </c>
      <c r="H71" s="159"/>
      <c r="I71" s="159">
        <v>8.2000000000000003E-2</v>
      </c>
      <c r="J71" s="159"/>
      <c r="K71" s="345">
        <v>4.4999999999999998E-2</v>
      </c>
      <c r="L71" s="159"/>
      <c r="M71" s="350">
        <v>-4.1000000000000002E-2</v>
      </c>
      <c r="N71" s="159"/>
      <c r="O71" s="350">
        <v>-5.2999999999999999E-2</v>
      </c>
      <c r="P71" s="159"/>
      <c r="Q71" s="350">
        <v>-9.2999999999999999E-2</v>
      </c>
      <c r="T71" s="89"/>
      <c r="V71" s="89"/>
    </row>
    <row r="72" spans="1:22" ht="15" customHeight="1">
      <c r="A72" s="9"/>
      <c r="B72" s="97" t="s">
        <v>309</v>
      </c>
      <c r="C72" s="159">
        <v>0.14799999999999999</v>
      </c>
      <c r="D72" s="2"/>
      <c r="E72" s="159">
        <v>0.104</v>
      </c>
      <c r="F72" s="159"/>
      <c r="G72" s="159">
        <v>0.06</v>
      </c>
      <c r="H72" s="159"/>
      <c r="I72" s="159">
        <v>9.7000000000000003E-2</v>
      </c>
      <c r="J72" s="159"/>
      <c r="K72" s="345">
        <v>6.3E-2</v>
      </c>
      <c r="L72" s="159"/>
      <c r="M72" s="350">
        <v>-1.6E-2</v>
      </c>
      <c r="N72" s="159"/>
      <c r="O72" s="350">
        <v>-4.4999999999999998E-2</v>
      </c>
      <c r="P72" s="159"/>
      <c r="Q72" s="350">
        <v>-8.2000000000000003E-2</v>
      </c>
      <c r="T72" s="89"/>
      <c r="V72" s="89"/>
    </row>
    <row r="73" spans="1:22" ht="15" customHeight="1">
      <c r="A73" s="9"/>
      <c r="B73" s="9" t="s">
        <v>163</v>
      </c>
      <c r="C73" s="159">
        <v>0.22500000000000001</v>
      </c>
      <c r="D73" s="2"/>
      <c r="E73" s="159">
        <v>0.23799999999999999</v>
      </c>
      <c r="F73" s="159"/>
      <c r="G73" s="159">
        <v>0.152</v>
      </c>
      <c r="H73" s="159"/>
      <c r="I73" s="159">
        <v>0.10299999999999999</v>
      </c>
      <c r="J73" s="159"/>
      <c r="K73" s="345">
        <v>0.02</v>
      </c>
      <c r="L73" s="159"/>
      <c r="M73" s="350">
        <v>-9.0999999999999998E-2</v>
      </c>
      <c r="N73" s="159"/>
      <c r="O73" s="350">
        <v>-0.14199999999999999</v>
      </c>
      <c r="P73" s="159"/>
      <c r="Q73" s="350">
        <v>-0.16900000000000001</v>
      </c>
      <c r="T73" s="89"/>
      <c r="V73" s="89"/>
    </row>
    <row r="74" spans="1:22" ht="15" customHeight="1">
      <c r="A74" s="9"/>
      <c r="B74" s="9" t="s">
        <v>164</v>
      </c>
      <c r="C74" s="159">
        <v>8.5999999999999993E-2</v>
      </c>
      <c r="D74" s="2"/>
      <c r="E74" s="159">
        <v>7.2999999999999995E-2</v>
      </c>
      <c r="F74" s="159"/>
      <c r="G74" s="159">
        <v>6.7000000000000004E-2</v>
      </c>
      <c r="H74" s="159"/>
      <c r="I74" s="159">
        <v>8.6999999999999994E-2</v>
      </c>
      <c r="J74" s="159"/>
      <c r="K74" s="345">
        <v>5.7000000000000002E-2</v>
      </c>
      <c r="L74" s="159"/>
      <c r="M74" s="350">
        <v>7.0000000000000001E-3</v>
      </c>
      <c r="N74" s="159"/>
      <c r="O74" s="350">
        <v>1E-3</v>
      </c>
      <c r="P74" s="159"/>
      <c r="Q74" s="350">
        <v>3.7999999999999999E-2</v>
      </c>
      <c r="T74" s="89"/>
      <c r="V74" s="89"/>
    </row>
    <row r="75" spans="1:22" ht="15" customHeight="1">
      <c r="A75" s="9"/>
      <c r="B75" s="9" t="s">
        <v>307</v>
      </c>
      <c r="C75" s="159">
        <v>0.19600000000000001</v>
      </c>
      <c r="D75" s="2"/>
      <c r="E75" s="159">
        <v>0.20399999999999999</v>
      </c>
      <c r="F75" s="159"/>
      <c r="G75" s="159">
        <v>0.13500000000000001</v>
      </c>
      <c r="H75" s="159"/>
      <c r="I75" s="159">
        <v>0.1</v>
      </c>
      <c r="J75" s="159"/>
      <c r="K75" s="345">
        <v>2.7E-2</v>
      </c>
      <c r="L75" s="159"/>
      <c r="M75" s="350">
        <v>-7.2999999999999995E-2</v>
      </c>
      <c r="N75" s="159"/>
      <c r="O75" s="350">
        <v>-0.115</v>
      </c>
      <c r="P75" s="159"/>
      <c r="Q75" s="350">
        <v>-0.129</v>
      </c>
      <c r="T75" s="89"/>
      <c r="V75" s="89"/>
    </row>
    <row r="76" spans="1:22" ht="15" customHeight="1">
      <c r="A76" s="9"/>
      <c r="B76" s="9" t="s">
        <v>216</v>
      </c>
      <c r="C76" s="159">
        <v>2.4E-2</v>
      </c>
      <c r="D76" s="22"/>
      <c r="E76" s="159">
        <v>-4.9000000000000002E-2</v>
      </c>
      <c r="F76" s="159"/>
      <c r="G76" s="159">
        <v>-0.126</v>
      </c>
      <c r="H76" s="159"/>
      <c r="I76" s="159">
        <v>-0.10199999999999999</v>
      </c>
      <c r="J76" s="159"/>
      <c r="K76" s="345">
        <v>-0.126</v>
      </c>
      <c r="L76" s="159"/>
      <c r="M76" s="350">
        <v>-9.7000000000000003E-2</v>
      </c>
      <c r="N76" s="159"/>
      <c r="O76" s="350">
        <v>-1.2999999999999999E-2</v>
      </c>
      <c r="P76" s="159"/>
      <c r="Q76" s="350">
        <v>-3.1E-2</v>
      </c>
      <c r="T76" s="89"/>
      <c r="V76" s="89"/>
    </row>
    <row r="77" spans="1:22" ht="15" customHeight="1">
      <c r="A77" s="9"/>
      <c r="B77" s="97" t="s">
        <v>200</v>
      </c>
      <c r="C77" s="159">
        <v>0.14899999999999999</v>
      </c>
      <c r="D77" s="2"/>
      <c r="E77" s="159">
        <v>0.12</v>
      </c>
      <c r="F77" s="159"/>
      <c r="G77" s="159">
        <v>6.3E-2</v>
      </c>
      <c r="H77" s="159"/>
      <c r="I77" s="159">
        <v>7.0999999999999994E-2</v>
      </c>
      <c r="J77" s="159"/>
      <c r="K77" s="345">
        <v>2.4E-2</v>
      </c>
      <c r="L77" s="159"/>
      <c r="M77" s="350">
        <v>-5.0999999999999997E-2</v>
      </c>
      <c r="N77" s="159"/>
      <c r="O77" s="350">
        <v>-7.0000000000000007E-2</v>
      </c>
      <c r="P77" s="159"/>
      <c r="Q77" s="350">
        <v>-9.6000000000000002E-2</v>
      </c>
      <c r="T77" s="89"/>
      <c r="V77" s="89"/>
    </row>
    <row r="78" spans="1:22" ht="15" customHeight="1">
      <c r="A78" s="12"/>
      <c r="B78" s="12"/>
      <c r="C78" s="159"/>
      <c r="D78" s="1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V78" s="89"/>
    </row>
    <row r="79" spans="1:22" ht="15" customHeight="1">
      <c r="A79" s="9" t="s">
        <v>201</v>
      </c>
      <c r="B79" s="12"/>
      <c r="C79" s="301">
        <v>12.6</v>
      </c>
      <c r="D79" s="301"/>
      <c r="E79" s="301">
        <v>12.7</v>
      </c>
      <c r="F79" s="301"/>
      <c r="G79" s="301">
        <v>11.9</v>
      </c>
      <c r="H79" s="336"/>
      <c r="I79" s="301">
        <v>12.6</v>
      </c>
      <c r="J79" s="336"/>
      <c r="K79" s="301">
        <v>12.6</v>
      </c>
      <c r="L79" s="336"/>
      <c r="M79" s="301">
        <v>13.1</v>
      </c>
      <c r="N79" s="336"/>
      <c r="O79" s="301">
        <v>12.37</v>
      </c>
      <c r="P79" s="336"/>
      <c r="Q79" s="301">
        <v>12.88</v>
      </c>
    </row>
    <row r="80" spans="1:22" ht="15" customHeight="1">
      <c r="A80" s="12"/>
      <c r="B80" s="12"/>
      <c r="C80" s="305"/>
      <c r="D80" s="305"/>
      <c r="E80" s="305"/>
      <c r="F80" s="305"/>
      <c r="G80" s="305"/>
      <c r="H80" s="337"/>
      <c r="I80" s="305"/>
      <c r="J80" s="337"/>
      <c r="K80" s="305"/>
      <c r="L80" s="337"/>
      <c r="M80" s="305"/>
      <c r="N80" s="337"/>
      <c r="O80" s="305"/>
      <c r="P80" s="337"/>
      <c r="Q80" s="305"/>
    </row>
    <row r="81" spans="1:18" ht="15" customHeight="1">
      <c r="A81" s="12" t="s">
        <v>202</v>
      </c>
      <c r="B81" s="12"/>
      <c r="C81" s="314">
        <f>C42/C79</f>
        <v>1.6706349206349207</v>
      </c>
      <c r="D81" s="315"/>
      <c r="E81" s="346">
        <f>E42/E79</f>
        <v>1.7173228346456693</v>
      </c>
      <c r="F81" s="314"/>
      <c r="G81" s="346">
        <f>G42/G79</f>
        <v>1.9235294117647059</v>
      </c>
      <c r="H81" s="338"/>
      <c r="I81" s="346">
        <f>I42/I79</f>
        <v>1.9555555555555557</v>
      </c>
      <c r="J81" s="338"/>
      <c r="K81" s="346">
        <f>K42/K79</f>
        <v>1.930952380952381</v>
      </c>
      <c r="L81" s="338"/>
      <c r="M81" s="346">
        <f>M42/M79</f>
        <v>1.7969465648854961</v>
      </c>
      <c r="N81" s="338"/>
      <c r="O81" s="346">
        <f>O42/O79</f>
        <v>1.9102667744543249</v>
      </c>
      <c r="P81" s="338"/>
      <c r="Q81" s="346">
        <f>Q42/Q79</f>
        <v>1.8555900621118011</v>
      </c>
      <c r="R81" s="346"/>
    </row>
    <row r="82" spans="1:18" ht="15" customHeight="1">
      <c r="A82" s="12"/>
      <c r="B82" s="12"/>
      <c r="C82" s="10"/>
      <c r="D82" s="1"/>
      <c r="E82" s="10"/>
      <c r="F82" s="10"/>
      <c r="G82" s="10"/>
      <c r="H82" s="287"/>
      <c r="I82" s="10"/>
      <c r="J82" s="287"/>
      <c r="L82" s="287"/>
      <c r="N82" s="287"/>
      <c r="P82" s="287"/>
    </row>
    <row r="83" spans="1:18" s="165" customFormat="1" ht="15" customHeight="1">
      <c r="A83" s="9" t="s">
        <v>287</v>
      </c>
      <c r="B83" s="12"/>
      <c r="C83" s="91">
        <v>65</v>
      </c>
      <c r="D83" s="1"/>
      <c r="E83" s="91">
        <v>63</v>
      </c>
      <c r="F83" s="91"/>
      <c r="G83" s="91">
        <v>62</v>
      </c>
      <c r="H83" s="288"/>
      <c r="I83" s="91">
        <v>65</v>
      </c>
      <c r="J83" s="288"/>
      <c r="K83" s="91">
        <v>65</v>
      </c>
      <c r="L83" s="288"/>
      <c r="M83" s="91">
        <v>63</v>
      </c>
      <c r="N83" s="288"/>
      <c r="O83" s="91">
        <v>62</v>
      </c>
      <c r="P83" s="288"/>
      <c r="Q83" s="91">
        <v>65</v>
      </c>
    </row>
    <row r="84" spans="1:18" ht="15" customHeight="1">
      <c r="A84" s="12"/>
      <c r="B84" s="9"/>
      <c r="C84" s="40"/>
      <c r="D84" s="40"/>
      <c r="E84" s="40"/>
      <c r="F84" s="40"/>
      <c r="G84" s="40"/>
      <c r="H84" s="339"/>
      <c r="I84" s="40"/>
      <c r="J84" s="287"/>
      <c r="L84" s="287"/>
      <c r="N84" s="287"/>
      <c r="P84" s="287"/>
    </row>
    <row r="85" spans="1:18" ht="15" customHeight="1">
      <c r="B85" s="12"/>
      <c r="C85" s="58"/>
      <c r="D85" s="58"/>
      <c r="E85" s="235"/>
      <c r="F85" s="235"/>
      <c r="G85" s="235"/>
      <c r="H85" s="340"/>
      <c r="I85" s="58"/>
      <c r="J85" s="287"/>
      <c r="L85" s="287"/>
      <c r="N85" s="287"/>
      <c r="P85" s="287"/>
    </row>
    <row r="86" spans="1:18" ht="15" customHeight="1">
      <c r="A86" s="294" t="s">
        <v>204</v>
      </c>
      <c r="B86" s="515" t="s">
        <v>205</v>
      </c>
      <c r="C86" s="515"/>
      <c r="D86" s="515"/>
      <c r="E86" s="515"/>
      <c r="F86" s="515"/>
      <c r="G86" s="515"/>
      <c r="H86" s="515"/>
      <c r="I86" s="515"/>
      <c r="J86" s="515"/>
      <c r="K86" s="515"/>
      <c r="L86" s="515"/>
      <c r="M86" s="515"/>
      <c r="N86" s="515"/>
      <c r="O86" s="515"/>
      <c r="P86" s="515"/>
      <c r="Q86" s="515"/>
    </row>
    <row r="87" spans="1:18" ht="15" customHeight="1">
      <c r="A87" s="313" t="s">
        <v>240</v>
      </c>
      <c r="B87" s="515" t="s">
        <v>303</v>
      </c>
      <c r="C87" s="515"/>
      <c r="D87" s="515"/>
      <c r="E87" s="515"/>
      <c r="F87" s="515"/>
      <c r="G87" s="515"/>
      <c r="H87" s="515"/>
      <c r="I87" s="515"/>
      <c r="J87" s="515"/>
      <c r="K87" s="515"/>
      <c r="L87" s="515"/>
      <c r="M87" s="515"/>
      <c r="N87" s="515"/>
      <c r="O87" s="515"/>
      <c r="P87" s="515"/>
      <c r="Q87" s="515"/>
    </row>
    <row r="88" spans="1:18" ht="15" customHeight="1">
      <c r="A88" s="294"/>
      <c r="B88" s="293"/>
      <c r="C88" s="293"/>
      <c r="D88" s="293"/>
      <c r="E88" s="293"/>
      <c r="F88" s="293"/>
      <c r="G88" s="293"/>
      <c r="H88" s="293"/>
      <c r="I88" s="293"/>
    </row>
    <row r="89" spans="1:18" ht="15" customHeight="1">
      <c r="A89" s="220" t="s">
        <v>148</v>
      </c>
      <c r="B89" s="12"/>
    </row>
    <row r="90" spans="1:18" ht="15" customHeight="1"/>
  </sheetData>
  <mergeCells count="3">
    <mergeCell ref="A1:Q1"/>
    <mergeCell ref="B86:Q86"/>
    <mergeCell ref="B87:Q87"/>
  </mergeCells>
  <pageMargins left="0.75" right="0.75" top="0.5" bottom="0.5" header="0.3" footer="0.3"/>
  <pageSetup scale="54" orientation="portrait" r:id="rId1"/>
  <headerFooter scaleWithDoc="0" alignWithMargins="0">
    <oddFooter>&amp;L&amp;"Arial,Regular"&amp;10 13 / Q4 FY23 Stat Book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8B2E-35F2-413A-A87E-10E0437CF06F}">
  <sheetPr>
    <pageSetUpPr fitToPage="1"/>
  </sheetPr>
  <dimension ref="A1:K50"/>
  <sheetViews>
    <sheetView view="pageBreakPreview" zoomScaleNormal="80" zoomScaleSheetLayoutView="100" workbookViewId="0"/>
  </sheetViews>
  <sheetFormatPr defaultColWidth="10.625" defaultRowHeight="15"/>
  <cols>
    <col min="1" max="1" width="2.625" style="12" customWidth="1"/>
    <col min="2" max="2" width="21.125" style="12" customWidth="1"/>
    <col min="3" max="6" width="12.5" style="12" customWidth="1"/>
    <col min="7" max="7" width="1.625" style="12" customWidth="1"/>
    <col min="8" max="10" width="12.5" style="12" customWidth="1"/>
    <col min="11" max="11" width="12.5" style="165" customWidth="1"/>
    <col min="12" max="16384" width="10.625" style="165"/>
  </cols>
  <sheetData>
    <row r="1" spans="1:11" s="262" customFormat="1" ht="24.75" customHeight="1">
      <c r="A1" s="343" t="s">
        <v>219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</row>
    <row r="2" spans="1:11" s="262" customFormat="1" ht="24.75" customHeight="1">
      <c r="A2" s="343" t="s">
        <v>299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</row>
    <row r="3" spans="1:11" s="262" customFormat="1" ht="24.75" customHeight="1">
      <c r="A3" s="343" t="s">
        <v>284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</row>
    <row r="4" spans="1:11" s="63" customFormat="1" ht="24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s="63" customFormat="1" ht="15.75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1" ht="16.5" hidden="1" thickBot="1">
      <c r="C6" s="29" t="s">
        <v>298</v>
      </c>
      <c r="D6" s="29"/>
      <c r="E6" s="29"/>
      <c r="F6" s="29"/>
      <c r="G6" s="30"/>
      <c r="H6" s="525" t="s">
        <v>297</v>
      </c>
      <c r="I6" s="525"/>
      <c r="J6" s="525"/>
      <c r="K6" s="525"/>
    </row>
    <row r="7" spans="1:11" ht="15.75" hidden="1">
      <c r="C7" s="64" t="s">
        <v>135</v>
      </c>
      <c r="D7" s="24" t="s">
        <v>136</v>
      </c>
      <c r="E7" s="24" t="s">
        <v>137</v>
      </c>
      <c r="F7" s="64" t="s">
        <v>138</v>
      </c>
      <c r="G7" s="24"/>
      <c r="H7" s="64" t="s">
        <v>135</v>
      </c>
      <c r="I7" s="24" t="s">
        <v>136</v>
      </c>
      <c r="J7" s="24" t="s">
        <v>137</v>
      </c>
      <c r="K7" s="64" t="s">
        <v>138</v>
      </c>
    </row>
    <row r="8" spans="1:11" ht="15.75" hidden="1">
      <c r="C8" s="11" t="s">
        <v>139</v>
      </c>
      <c r="D8" s="11" t="s">
        <v>139</v>
      </c>
      <c r="E8" s="11" t="s">
        <v>139</v>
      </c>
      <c r="F8" s="11" t="s">
        <v>139</v>
      </c>
      <c r="G8" s="11"/>
      <c r="H8" s="11" t="s">
        <v>139</v>
      </c>
      <c r="I8" s="11" t="s">
        <v>139</v>
      </c>
      <c r="J8" s="11" t="s">
        <v>139</v>
      </c>
      <c r="K8" s="11" t="s">
        <v>139</v>
      </c>
    </row>
    <row r="9" spans="1:11" ht="15.75" hidden="1">
      <c r="A9" s="31"/>
      <c r="C9" s="32"/>
      <c r="D9" s="32"/>
      <c r="E9" s="32"/>
      <c r="F9" s="24"/>
      <c r="G9" s="32"/>
      <c r="H9" s="32"/>
      <c r="I9" s="32"/>
      <c r="J9" s="32"/>
      <c r="K9" s="24"/>
    </row>
    <row r="10" spans="1:11" ht="15.75" hidden="1">
      <c r="A10" s="9" t="s">
        <v>296</v>
      </c>
      <c r="B10" s="33"/>
      <c r="C10" s="1">
        <v>312427</v>
      </c>
      <c r="D10" s="91">
        <v>318978</v>
      </c>
      <c r="E10" s="1">
        <v>325851</v>
      </c>
      <c r="F10" s="1">
        <v>317057</v>
      </c>
      <c r="G10" s="11"/>
      <c r="H10" s="1">
        <v>315006</v>
      </c>
      <c r="I10" s="91">
        <v>327248</v>
      </c>
      <c r="J10" s="1">
        <v>329203</v>
      </c>
      <c r="K10" s="1">
        <v>317638</v>
      </c>
    </row>
    <row r="11" spans="1:11" ht="5.0999999999999996" hidden="1" customHeight="1">
      <c r="C11" s="1"/>
      <c r="D11" s="1"/>
      <c r="E11" s="1"/>
      <c r="F11" s="1"/>
      <c r="H11" s="1"/>
      <c r="I11" s="1"/>
      <c r="J11" s="1"/>
      <c r="K11" s="1"/>
    </row>
    <row r="12" spans="1:11" hidden="1">
      <c r="A12" s="12" t="s">
        <v>295</v>
      </c>
      <c r="C12" s="342">
        <v>1.619</v>
      </c>
      <c r="D12" s="342">
        <v>1.8779999999999999</v>
      </c>
      <c r="E12" s="342">
        <v>2.056</v>
      </c>
      <c r="F12" s="342">
        <v>2.1629999999999998</v>
      </c>
      <c r="G12" s="342"/>
      <c r="H12" s="342">
        <v>2.306</v>
      </c>
      <c r="I12" s="342">
        <v>2.387</v>
      </c>
      <c r="J12" s="342">
        <v>2.0030000000000001</v>
      </c>
      <c r="K12" s="342">
        <v>2.1389999999999998</v>
      </c>
    </row>
    <row r="13" spans="1:11" ht="5.0999999999999996" hidden="1" customHeight="1">
      <c r="C13" s="1"/>
      <c r="D13" s="1"/>
      <c r="E13" s="1"/>
      <c r="F13" s="1"/>
      <c r="H13" s="1"/>
      <c r="I13" s="1"/>
      <c r="J13" s="1"/>
      <c r="K13" s="1"/>
    </row>
    <row r="14" spans="1:11" hidden="1">
      <c r="A14" s="12" t="s">
        <v>294</v>
      </c>
      <c r="C14" s="23">
        <v>505684</v>
      </c>
      <c r="D14" s="103">
        <v>598946</v>
      </c>
      <c r="E14" s="23">
        <v>669977</v>
      </c>
      <c r="F14" s="23">
        <v>685713</v>
      </c>
      <c r="G14" s="23"/>
      <c r="H14" s="23">
        <v>726449</v>
      </c>
      <c r="I14" s="103">
        <v>781128</v>
      </c>
      <c r="J14" s="23">
        <v>659752</v>
      </c>
      <c r="K14" s="23">
        <v>679456</v>
      </c>
    </row>
    <row r="15" spans="1:11" ht="15.75" hidden="1">
      <c r="H15" s="11"/>
      <c r="I15" s="11"/>
      <c r="J15" s="11"/>
      <c r="K15" s="11"/>
    </row>
    <row r="16" spans="1:11" ht="15.75" hidden="1">
      <c r="H16" s="11"/>
      <c r="I16" s="11"/>
      <c r="J16" s="11"/>
      <c r="K16" s="11"/>
    </row>
    <row r="17" spans="1:11" ht="15.75" hidden="1">
      <c r="H17" s="11"/>
      <c r="I17" s="11"/>
      <c r="J17" s="11"/>
      <c r="K17" s="11"/>
    </row>
    <row r="18" spans="1:11" ht="16.5" thickBot="1">
      <c r="C18" s="29" t="s">
        <v>4</v>
      </c>
      <c r="D18" s="29"/>
      <c r="E18" s="29"/>
      <c r="F18" s="29"/>
      <c r="H18" s="29" t="s">
        <v>5</v>
      </c>
      <c r="I18" s="29"/>
      <c r="J18" s="29"/>
      <c r="K18" s="29"/>
    </row>
    <row r="19" spans="1:11" ht="15.75">
      <c r="C19" s="64" t="s">
        <v>135</v>
      </c>
      <c r="D19" s="24" t="s">
        <v>136</v>
      </c>
      <c r="E19" s="24" t="s">
        <v>137</v>
      </c>
      <c r="F19" s="64" t="s">
        <v>138</v>
      </c>
      <c r="H19" s="64" t="s">
        <v>135</v>
      </c>
      <c r="I19" s="24" t="s">
        <v>136</v>
      </c>
      <c r="J19" s="24" t="s">
        <v>137</v>
      </c>
      <c r="K19" s="64" t="s">
        <v>138</v>
      </c>
    </row>
    <row r="20" spans="1:11" ht="15.75">
      <c r="C20" s="11" t="s">
        <v>139</v>
      </c>
      <c r="D20" s="11" t="s">
        <v>139</v>
      </c>
      <c r="E20" s="11" t="s">
        <v>139</v>
      </c>
      <c r="F20" s="11" t="s">
        <v>139</v>
      </c>
      <c r="H20" s="11" t="s">
        <v>139</v>
      </c>
      <c r="I20" s="11" t="s">
        <v>139</v>
      </c>
      <c r="J20" s="11" t="s">
        <v>139</v>
      </c>
      <c r="K20" s="11" t="s">
        <v>139</v>
      </c>
    </row>
    <row r="21" spans="1:11" ht="15.75">
      <c r="A21" s="31"/>
      <c r="C21" s="32"/>
      <c r="D21" s="32"/>
      <c r="E21" s="32"/>
      <c r="F21" s="24"/>
      <c r="H21" s="11"/>
      <c r="I21" s="11"/>
      <c r="J21" s="11"/>
      <c r="K21" s="11"/>
    </row>
    <row r="22" spans="1:11">
      <c r="A22" s="9" t="s">
        <v>296</v>
      </c>
      <c r="B22" s="33"/>
      <c r="C22" s="1">
        <v>308387</v>
      </c>
      <c r="D22" s="91">
        <v>313590</v>
      </c>
      <c r="E22" s="1">
        <v>319713</v>
      </c>
      <c r="F22" s="1">
        <v>332310</v>
      </c>
      <c r="H22" s="1">
        <v>353867</v>
      </c>
      <c r="I22" s="1">
        <v>358364</v>
      </c>
      <c r="J22" s="1">
        <v>356218</v>
      </c>
      <c r="K22" s="1">
        <v>364989</v>
      </c>
    </row>
    <row r="23" spans="1:11" ht="4.5" customHeight="1">
      <c r="C23" s="1"/>
      <c r="D23" s="1"/>
      <c r="E23" s="1"/>
      <c r="F23" s="1"/>
      <c r="H23" s="11"/>
      <c r="I23" s="11"/>
      <c r="J23" s="11"/>
      <c r="K23" s="11"/>
    </row>
    <row r="24" spans="1:11">
      <c r="A24" s="12" t="s">
        <v>295</v>
      </c>
      <c r="C24" s="342">
        <v>2.0640000000000001</v>
      </c>
      <c r="D24" s="342">
        <v>2.0670000000000002</v>
      </c>
      <c r="E24" s="342">
        <v>2.0019999999999998</v>
      </c>
      <c r="F24" s="342">
        <v>1.024</v>
      </c>
      <c r="H24" s="342">
        <v>1.149</v>
      </c>
      <c r="I24" s="342">
        <v>1.2190000000000001</v>
      </c>
      <c r="J24" s="342">
        <v>1.536</v>
      </c>
      <c r="K24" s="342">
        <v>1.847</v>
      </c>
    </row>
    <row r="25" spans="1:11" ht="4.5" customHeight="1">
      <c r="C25" s="1"/>
      <c r="D25" s="1"/>
      <c r="E25" s="1"/>
      <c r="F25" s="1"/>
    </row>
    <row r="26" spans="1:11">
      <c r="A26" s="12" t="s">
        <v>294</v>
      </c>
      <c r="C26" s="23">
        <v>636416</v>
      </c>
      <c r="D26" s="103">
        <v>648068</v>
      </c>
      <c r="E26" s="23">
        <v>640101</v>
      </c>
      <c r="F26" s="23">
        <v>340369</v>
      </c>
      <c r="H26" s="23">
        <v>406752</v>
      </c>
      <c r="I26" s="23">
        <v>436808</v>
      </c>
      <c r="J26" s="23">
        <v>547001</v>
      </c>
      <c r="K26" s="23">
        <v>674232</v>
      </c>
    </row>
    <row r="27" spans="1:11" ht="15.75">
      <c r="H27" s="11"/>
      <c r="I27" s="11"/>
      <c r="J27" s="11"/>
      <c r="K27" s="11"/>
    </row>
    <row r="28" spans="1:11" ht="15.75">
      <c r="H28" s="11"/>
      <c r="I28" s="11"/>
      <c r="J28" s="11"/>
      <c r="K28" s="11"/>
    </row>
    <row r="29" spans="1:11" ht="15.75">
      <c r="H29" s="11"/>
      <c r="I29" s="11"/>
      <c r="J29" s="11"/>
      <c r="K29" s="11"/>
    </row>
    <row r="30" spans="1:11" ht="16.5" thickBot="1">
      <c r="C30" s="29" t="s">
        <v>52</v>
      </c>
      <c r="D30" s="29"/>
      <c r="E30" s="29"/>
      <c r="F30" s="29"/>
      <c r="H30" s="29" t="s">
        <v>215</v>
      </c>
      <c r="I30" s="29"/>
      <c r="J30" s="29"/>
      <c r="K30" s="29"/>
    </row>
    <row r="31" spans="1:11" ht="15.75">
      <c r="C31" s="64" t="s">
        <v>135</v>
      </c>
      <c r="D31" s="24" t="s">
        <v>136</v>
      </c>
      <c r="E31" s="24" t="s">
        <v>137</v>
      </c>
      <c r="F31" s="64" t="s">
        <v>138</v>
      </c>
      <c r="H31" s="64" t="s">
        <v>135</v>
      </c>
      <c r="I31" s="24" t="s">
        <v>136</v>
      </c>
      <c r="J31" s="24" t="s">
        <v>137</v>
      </c>
      <c r="K31" s="64" t="s">
        <v>138</v>
      </c>
    </row>
    <row r="32" spans="1:11" ht="15.75">
      <c r="C32" s="11" t="s">
        <v>139</v>
      </c>
      <c r="D32" s="11" t="s">
        <v>139</v>
      </c>
      <c r="E32" s="11" t="s">
        <v>139</v>
      </c>
      <c r="F32" s="11" t="s">
        <v>139</v>
      </c>
      <c r="H32" s="11" t="s">
        <v>139</v>
      </c>
      <c r="I32" s="11" t="s">
        <v>139</v>
      </c>
      <c r="J32" s="11" t="s">
        <v>139</v>
      </c>
      <c r="K32" s="11" t="s">
        <v>139</v>
      </c>
    </row>
    <row r="33" spans="1:11" ht="15.75">
      <c r="A33" s="31"/>
      <c r="C33" s="32"/>
      <c r="D33" s="32"/>
      <c r="E33" s="32"/>
      <c r="F33" s="24"/>
      <c r="H33" s="32"/>
      <c r="I33" s="32"/>
      <c r="J33" s="32"/>
      <c r="K33" s="24"/>
    </row>
    <row r="34" spans="1:11">
      <c r="A34" s="9" t="s">
        <v>296</v>
      </c>
      <c r="B34" s="33"/>
      <c r="C34" s="1">
        <v>364016</v>
      </c>
      <c r="D34" s="91">
        <v>373825</v>
      </c>
      <c r="E34" s="91">
        <v>370556</v>
      </c>
      <c r="F34" s="91">
        <v>370669</v>
      </c>
      <c r="H34" s="1">
        <v>361676</v>
      </c>
      <c r="I34" s="91">
        <v>349863</v>
      </c>
      <c r="J34" s="381">
        <v>318118</v>
      </c>
      <c r="K34" s="381">
        <v>317536</v>
      </c>
    </row>
    <row r="35" spans="1:11" ht="4.5" customHeight="1">
      <c r="C35" s="1"/>
      <c r="D35" s="1"/>
      <c r="E35" s="1"/>
      <c r="F35" s="1"/>
      <c r="H35" s="1"/>
      <c r="I35" s="1"/>
      <c r="J35" s="305"/>
      <c r="K35" s="305"/>
    </row>
    <row r="36" spans="1:11">
      <c r="A36" s="12" t="s">
        <v>295</v>
      </c>
      <c r="C36" s="342">
        <v>2.04</v>
      </c>
      <c r="D36" s="342">
        <v>2.3039999999999998</v>
      </c>
      <c r="E36" s="342">
        <v>2.4500000000000002</v>
      </c>
      <c r="F36" s="342">
        <v>3.657</v>
      </c>
      <c r="H36" s="342">
        <v>3.9</v>
      </c>
      <c r="I36" s="342">
        <v>3.4689999999999999</v>
      </c>
      <c r="J36" s="392">
        <v>3.258</v>
      </c>
      <c r="K36" s="392">
        <v>2.6920000000000002</v>
      </c>
    </row>
    <row r="37" spans="1:11" ht="4.5" customHeight="1">
      <c r="C37" s="1"/>
      <c r="D37" s="1"/>
      <c r="E37" s="1"/>
      <c r="F37" s="1"/>
      <c r="H37" s="1"/>
      <c r="I37" s="1"/>
      <c r="J37" s="305"/>
      <c r="K37" s="1"/>
    </row>
    <row r="38" spans="1:11">
      <c r="A38" s="12" t="s">
        <v>294</v>
      </c>
      <c r="C38" s="23">
        <v>742583</v>
      </c>
      <c r="D38" s="103">
        <v>861319</v>
      </c>
      <c r="E38" s="103">
        <v>907785</v>
      </c>
      <c r="F38" s="103">
        <v>1355544</v>
      </c>
      <c r="H38" s="23">
        <v>1410573</v>
      </c>
      <c r="I38" s="103">
        <v>1213503</v>
      </c>
      <c r="J38" s="380">
        <v>1036427</v>
      </c>
      <c r="K38" s="380">
        <v>854953</v>
      </c>
    </row>
    <row r="39" spans="1:11">
      <c r="J39" s="319"/>
    </row>
    <row r="40" spans="1:11">
      <c r="A40" s="220" t="s">
        <v>148</v>
      </c>
      <c r="B40" s="20"/>
    </row>
    <row r="50" spans="3:3">
      <c r="C50" s="46"/>
    </row>
  </sheetData>
  <mergeCells count="1">
    <mergeCell ref="H6:K6"/>
  </mergeCells>
  <printOptions horizontalCentered="1"/>
  <pageMargins left="0.75" right="0.75" top="0.5" bottom="0.5" header="0.5" footer="0.25"/>
  <pageSetup scale="66" firstPageNumber="2" orientation="portrait" r:id="rId1"/>
  <headerFooter scaleWithDoc="0" alignWithMargins="0">
    <oddFooter xml:space="preserve">&amp;R &amp;"Arial,Regular"&amp;10Q4 FY23 Stat Book / 14 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G62"/>
  <sheetViews>
    <sheetView view="pageBreakPreview" zoomScaleNormal="80" zoomScaleSheetLayoutView="100" workbookViewId="0"/>
  </sheetViews>
  <sheetFormatPr defaultColWidth="10.625" defaultRowHeight="18.75"/>
  <cols>
    <col min="1" max="1" width="3.125" style="6" customWidth="1"/>
    <col min="2" max="2" width="17.125" style="71" customWidth="1"/>
    <col min="3" max="3" width="13.75" style="71" bestFit="1" customWidth="1"/>
    <col min="4" max="4" width="1.625" style="165" customWidth="1"/>
    <col min="5" max="5" width="8.125" style="71" customWidth="1"/>
    <col min="6" max="6" width="1.5" style="430" customWidth="1"/>
    <col min="7" max="7" width="8.125" style="71" customWidth="1"/>
    <col min="8" max="8" width="1.5" style="430" customWidth="1"/>
    <col min="9" max="9" width="8.125" style="71" customWidth="1"/>
    <col min="10" max="10" width="1.5" style="430" customWidth="1"/>
    <col min="11" max="11" width="8.125" style="257" customWidth="1"/>
    <col min="12" max="12" width="1.5" style="430" customWidth="1"/>
    <col min="13" max="13" width="8.125" style="6" customWidth="1"/>
    <col min="14" max="14" width="1.75" style="457" customWidth="1"/>
    <col min="15" max="15" width="8.125" style="6" customWidth="1"/>
    <col min="16" max="16" width="1.5" style="431" customWidth="1"/>
    <col min="17" max="17" width="8.125" style="6" customWidth="1"/>
    <col min="18" max="18" width="1.5" style="431" customWidth="1"/>
    <col min="19" max="19" width="8.125" style="6" customWidth="1"/>
    <col min="20" max="20" width="1.5" style="431" customWidth="1"/>
    <col min="21" max="21" width="8.125" style="6" customWidth="1"/>
    <col min="22" max="22" width="1.5" style="6" customWidth="1"/>
    <col min="23" max="23" width="7.625" style="6" customWidth="1"/>
    <col min="24" max="24" width="10.625" style="6"/>
    <col min="25" max="25" width="19.625" style="6" bestFit="1" customWidth="1"/>
    <col min="26" max="26" width="18.125" style="6" bestFit="1" customWidth="1"/>
    <col min="27" max="16384" width="10.625" style="6"/>
  </cols>
  <sheetData>
    <row r="1" spans="1:33" s="171" customFormat="1" ht="24.75" customHeight="1">
      <c r="B1" s="518" t="s">
        <v>219</v>
      </c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27"/>
      <c r="Y1" s="527"/>
      <c r="Z1" s="527"/>
      <c r="AA1" s="527"/>
      <c r="AB1" s="527"/>
      <c r="AC1" s="527"/>
      <c r="AD1" s="527"/>
      <c r="AE1" s="527"/>
      <c r="AF1" s="527"/>
      <c r="AG1" s="527"/>
    </row>
    <row r="2" spans="1:33" s="171" customFormat="1" ht="24.75" customHeight="1">
      <c r="B2" s="518" t="s">
        <v>220</v>
      </c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  <c r="T2" s="518"/>
      <c r="U2" s="518"/>
      <c r="V2" s="518"/>
      <c r="W2" s="518"/>
      <c r="X2" s="527"/>
      <c r="Y2" s="527"/>
      <c r="Z2" s="527"/>
      <c r="AA2" s="527"/>
      <c r="AB2" s="527"/>
      <c r="AC2" s="527"/>
      <c r="AD2" s="527"/>
      <c r="AE2" s="527"/>
      <c r="AF2" s="527"/>
      <c r="AG2" s="527"/>
    </row>
    <row r="3" spans="1:33" s="260" customFormat="1" ht="24.75" customHeight="1">
      <c r="B3" s="518" t="s">
        <v>292</v>
      </c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  <c r="R3" s="518"/>
      <c r="S3" s="518"/>
      <c r="T3" s="518"/>
      <c r="U3" s="518"/>
      <c r="V3" s="518"/>
      <c r="W3" s="518"/>
      <c r="X3" s="527"/>
      <c r="Y3" s="527"/>
      <c r="Z3" s="527"/>
      <c r="AA3" s="527"/>
      <c r="AB3" s="527"/>
      <c r="AC3" s="527"/>
      <c r="AD3" s="527"/>
      <c r="AE3" s="527"/>
      <c r="AF3" s="527"/>
      <c r="AG3" s="527"/>
    </row>
    <row r="4" spans="1:33" s="50" customFormat="1" ht="19.5">
      <c r="B4" s="242"/>
      <c r="C4" s="242"/>
      <c r="E4" s="242"/>
      <c r="F4" s="242"/>
      <c r="G4" s="242"/>
      <c r="H4" s="242"/>
      <c r="I4" s="242"/>
      <c r="J4" s="242"/>
      <c r="K4" s="256"/>
      <c r="L4" s="242"/>
      <c r="N4" s="45"/>
      <c r="X4" s="527"/>
      <c r="Y4" s="527"/>
      <c r="Z4" s="527"/>
      <c r="AA4" s="527"/>
      <c r="AB4" s="527"/>
      <c r="AC4" s="527"/>
      <c r="AD4" s="527"/>
      <c r="AE4" s="527"/>
      <c r="AF4" s="527"/>
      <c r="AG4" s="527"/>
    </row>
    <row r="5" spans="1:33" s="460" customFormat="1" ht="15.75" customHeight="1">
      <c r="B5" s="461"/>
      <c r="C5" s="462" t="s">
        <v>316</v>
      </c>
      <c r="D5" s="463"/>
      <c r="E5" s="464"/>
      <c r="F5" s="464"/>
      <c r="G5" s="464"/>
      <c r="H5" s="464"/>
      <c r="I5" s="464"/>
      <c r="J5" s="464"/>
      <c r="K5" s="465"/>
      <c r="L5" s="464"/>
      <c r="N5" s="482"/>
      <c r="X5" s="527"/>
      <c r="Y5" s="527"/>
      <c r="Z5" s="527"/>
      <c r="AA5" s="527"/>
      <c r="AB5" s="527"/>
      <c r="AC5" s="527"/>
      <c r="AD5" s="527"/>
      <c r="AE5" s="527"/>
      <c r="AF5" s="527"/>
      <c r="AG5" s="527"/>
    </row>
    <row r="6" spans="1:33" s="460" customFormat="1" ht="15.75" customHeight="1">
      <c r="B6" s="461"/>
      <c r="C6" s="462" t="s">
        <v>317</v>
      </c>
      <c r="E6" s="466"/>
      <c r="F6" s="466"/>
      <c r="G6" s="466"/>
      <c r="H6" s="466"/>
      <c r="I6" s="466"/>
      <c r="J6" s="466"/>
      <c r="K6" s="466"/>
      <c r="L6" s="466"/>
      <c r="M6" s="466"/>
      <c r="N6" s="483"/>
      <c r="O6" s="466"/>
      <c r="P6" s="466"/>
      <c r="Q6" s="466"/>
      <c r="R6" s="466"/>
      <c r="S6" s="466"/>
      <c r="T6" s="466"/>
      <c r="X6" s="527"/>
      <c r="Y6" s="527"/>
      <c r="Z6" s="527"/>
      <c r="AA6" s="527"/>
      <c r="AB6" s="527"/>
      <c r="AC6" s="527"/>
      <c r="AD6" s="527"/>
      <c r="AE6" s="527"/>
      <c r="AF6" s="527"/>
      <c r="AG6" s="527"/>
    </row>
    <row r="7" spans="1:33" s="460" customFormat="1" ht="15.75" customHeight="1">
      <c r="B7" s="467"/>
      <c r="C7" s="462" t="s">
        <v>318</v>
      </c>
      <c r="D7" s="124"/>
      <c r="E7" s="464"/>
      <c r="F7" s="464"/>
      <c r="G7" s="464"/>
      <c r="H7" s="464"/>
      <c r="I7" s="464"/>
      <c r="J7" s="464"/>
      <c r="K7" s="465"/>
      <c r="L7" s="464"/>
      <c r="M7" s="468"/>
      <c r="N7" s="484"/>
      <c r="O7" s="468"/>
      <c r="P7" s="468"/>
      <c r="Q7" s="468"/>
      <c r="R7" s="468"/>
      <c r="S7" s="468"/>
      <c r="T7" s="468"/>
      <c r="U7" s="468"/>
      <c r="V7" s="468"/>
      <c r="W7" s="468"/>
      <c r="X7" s="527"/>
      <c r="Y7" s="527"/>
      <c r="Z7" s="527"/>
      <c r="AA7" s="527"/>
      <c r="AB7" s="527"/>
      <c r="AC7" s="527"/>
      <c r="AD7" s="527"/>
      <c r="AE7" s="527"/>
      <c r="AF7" s="527"/>
      <c r="AG7" s="527"/>
    </row>
    <row r="8" spans="1:33" s="460" customFormat="1" ht="15.75" customHeight="1">
      <c r="B8" s="485"/>
      <c r="C8" s="462" t="s">
        <v>319</v>
      </c>
      <c r="D8" s="124"/>
      <c r="E8" s="528" t="s">
        <v>314</v>
      </c>
      <c r="F8" s="528"/>
      <c r="G8" s="528"/>
      <c r="H8" s="528"/>
      <c r="I8" s="528"/>
      <c r="J8" s="528"/>
      <c r="K8" s="528"/>
      <c r="L8" s="124"/>
      <c r="M8" s="528" t="s">
        <v>221</v>
      </c>
      <c r="N8" s="528"/>
      <c r="O8" s="528"/>
      <c r="P8" s="528"/>
      <c r="Q8" s="528"/>
      <c r="R8" s="528"/>
      <c r="S8" s="528"/>
      <c r="T8" s="528"/>
      <c r="U8" s="528"/>
      <c r="V8" s="528"/>
      <c r="W8" s="528"/>
      <c r="X8" s="469"/>
      <c r="Y8" s="469"/>
      <c r="Z8" s="464"/>
      <c r="AA8" s="464"/>
      <c r="AB8" s="464"/>
      <c r="AC8" s="464"/>
      <c r="AD8" s="464"/>
      <c r="AE8" s="464"/>
      <c r="AF8" s="464"/>
      <c r="AG8" s="464"/>
    </row>
    <row r="9" spans="1:33" s="470" customFormat="1" ht="15.75" customHeight="1">
      <c r="B9" s="486"/>
      <c r="C9" s="471" t="s">
        <v>222</v>
      </c>
      <c r="D9" s="472"/>
      <c r="E9" s="480">
        <v>2020</v>
      </c>
      <c r="F9" s="472"/>
      <c r="G9" s="480">
        <v>2021</v>
      </c>
      <c r="H9" s="472"/>
      <c r="I9" s="480">
        <v>2022</v>
      </c>
      <c r="J9" s="472"/>
      <c r="K9" s="480">
        <v>2023</v>
      </c>
      <c r="L9" s="487"/>
      <c r="M9" s="480">
        <v>2024</v>
      </c>
      <c r="N9" s="472"/>
      <c r="O9" s="480">
        <v>2025</v>
      </c>
      <c r="P9" s="487"/>
      <c r="Q9" s="480">
        <v>2026</v>
      </c>
      <c r="R9" s="487"/>
      <c r="S9" s="480">
        <v>2027</v>
      </c>
      <c r="T9" s="487"/>
      <c r="U9" s="480">
        <v>2028</v>
      </c>
      <c r="V9" s="472"/>
      <c r="W9" s="480">
        <v>2029</v>
      </c>
      <c r="X9" s="460"/>
      <c r="Y9" s="469"/>
      <c r="Z9" s="460"/>
      <c r="AA9" s="460"/>
      <c r="AB9" s="460"/>
      <c r="AC9" s="460"/>
      <c r="AD9" s="460"/>
      <c r="AE9" s="460"/>
      <c r="AF9" s="460"/>
      <c r="AG9" s="460"/>
    </row>
    <row r="10" spans="1:33" s="45" customFormat="1" ht="19.5">
      <c r="A10" s="65" t="s">
        <v>223</v>
      </c>
      <c r="C10" s="99"/>
      <c r="D10" s="24"/>
      <c r="E10" s="24"/>
      <c r="F10" s="24"/>
      <c r="G10" s="24"/>
      <c r="H10" s="24"/>
      <c r="I10" s="418"/>
      <c r="J10" s="418"/>
      <c r="K10" s="418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49"/>
      <c r="Y10" s="49"/>
      <c r="Z10" s="6"/>
      <c r="AA10" s="106"/>
      <c r="AB10" s="49"/>
      <c r="AC10" s="50"/>
      <c r="AD10" s="6"/>
      <c r="AE10" s="68"/>
      <c r="AF10" s="68"/>
      <c r="AG10" s="68"/>
    </row>
    <row r="11" spans="1:33" ht="19.5">
      <c r="A11" s="12" t="s">
        <v>224</v>
      </c>
      <c r="C11" s="432">
        <v>63000</v>
      </c>
      <c r="D11" s="168"/>
      <c r="E11" s="401">
        <v>119</v>
      </c>
      <c r="F11" s="401"/>
      <c r="G11" s="401">
        <v>119</v>
      </c>
      <c r="H11" s="401"/>
      <c r="I11" s="400">
        <v>119</v>
      </c>
      <c r="J11" s="400"/>
      <c r="K11" s="401">
        <v>115</v>
      </c>
      <c r="L11" s="401"/>
      <c r="M11" s="402">
        <v>0</v>
      </c>
      <c r="N11" s="488"/>
      <c r="O11" s="402">
        <v>0</v>
      </c>
      <c r="P11" s="402"/>
      <c r="Q11" s="402">
        <v>0</v>
      </c>
      <c r="R11" s="402"/>
      <c r="S11" s="402">
        <v>0</v>
      </c>
      <c r="T11" s="402"/>
      <c r="U11" s="402">
        <v>0</v>
      </c>
      <c r="V11" s="402"/>
      <c r="W11" s="402">
        <v>0</v>
      </c>
      <c r="X11" s="320"/>
      <c r="Y11" s="320"/>
      <c r="AG11" s="45"/>
    </row>
    <row r="12" spans="1:33" ht="20.25" customHeight="1">
      <c r="A12" s="12" t="s">
        <v>315</v>
      </c>
      <c r="C12" s="432">
        <v>127100</v>
      </c>
      <c r="D12" s="168"/>
      <c r="E12" s="401">
        <v>86</v>
      </c>
      <c r="F12" s="401"/>
      <c r="G12" s="401">
        <v>102</v>
      </c>
      <c r="H12" s="401"/>
      <c r="I12" s="400">
        <v>114</v>
      </c>
      <c r="J12" s="400"/>
      <c r="K12" s="401">
        <v>128</v>
      </c>
      <c r="L12" s="401"/>
      <c r="M12" s="402">
        <v>14</v>
      </c>
      <c r="N12" s="488"/>
      <c r="O12" s="402">
        <v>10</v>
      </c>
      <c r="P12" s="402"/>
      <c r="Q12" s="402">
        <v>0</v>
      </c>
      <c r="R12" s="402"/>
      <c r="S12" s="402">
        <v>0</v>
      </c>
      <c r="T12" s="402"/>
      <c r="U12" s="402">
        <v>0</v>
      </c>
      <c r="V12" s="402"/>
      <c r="W12" s="402">
        <v>0</v>
      </c>
      <c r="X12" s="320"/>
      <c r="Y12" s="320"/>
    </row>
    <row r="13" spans="1:33" ht="19.5">
      <c r="A13" s="12" t="s">
        <v>225</v>
      </c>
      <c r="C13" s="432">
        <v>137500</v>
      </c>
      <c r="D13" s="168"/>
      <c r="E13" s="401">
        <v>12</v>
      </c>
      <c r="F13" s="401"/>
      <c r="G13" s="402">
        <v>0</v>
      </c>
      <c r="H13" s="402"/>
      <c r="I13" s="402">
        <v>0</v>
      </c>
      <c r="J13" s="402"/>
      <c r="K13" s="402">
        <v>0</v>
      </c>
      <c r="L13" s="401"/>
      <c r="M13" s="402">
        <v>0</v>
      </c>
      <c r="N13" s="488"/>
      <c r="O13" s="402">
        <v>0</v>
      </c>
      <c r="P13" s="402"/>
      <c r="Q13" s="402">
        <v>0</v>
      </c>
      <c r="R13" s="402"/>
      <c r="S13" s="402">
        <v>0</v>
      </c>
      <c r="T13" s="402"/>
      <c r="U13" s="402">
        <v>0</v>
      </c>
      <c r="V13" s="402"/>
      <c r="W13" s="402">
        <v>0</v>
      </c>
      <c r="X13" s="448"/>
      <c r="Y13" s="449"/>
      <c r="Z13" s="45"/>
      <c r="AA13" s="45"/>
      <c r="AB13" s="45"/>
      <c r="AC13" s="45"/>
      <c r="AD13" s="45"/>
      <c r="AE13" s="45"/>
      <c r="AF13" s="45"/>
    </row>
    <row r="14" spans="1:33">
      <c r="A14" s="12" t="s">
        <v>226</v>
      </c>
      <c r="C14" s="432">
        <v>175900</v>
      </c>
      <c r="D14" s="168"/>
      <c r="E14" s="401">
        <v>13</v>
      </c>
      <c r="F14" s="401"/>
      <c r="G14" s="401">
        <v>13</v>
      </c>
      <c r="H14" s="401"/>
      <c r="I14" s="400">
        <v>9</v>
      </c>
      <c r="J14" s="400"/>
      <c r="K14" s="402">
        <v>0</v>
      </c>
      <c r="L14" s="401"/>
      <c r="M14" s="402">
        <v>0</v>
      </c>
      <c r="N14" s="488"/>
      <c r="O14" s="402">
        <v>0</v>
      </c>
      <c r="P14" s="402"/>
      <c r="Q14" s="402">
        <v>0</v>
      </c>
      <c r="R14" s="402"/>
      <c r="S14" s="402">
        <v>0</v>
      </c>
      <c r="T14" s="402"/>
      <c r="U14" s="402">
        <v>0</v>
      </c>
      <c r="V14" s="402"/>
      <c r="W14" s="402">
        <v>0</v>
      </c>
      <c r="X14" s="320"/>
      <c r="Y14" s="320"/>
    </row>
    <row r="15" spans="1:33" ht="20.25" customHeight="1">
      <c r="A15" s="12" t="s">
        <v>348</v>
      </c>
      <c r="C15" s="432">
        <v>192600</v>
      </c>
      <c r="D15" s="168"/>
      <c r="E15" s="401">
        <v>57</v>
      </c>
      <c r="F15" s="401"/>
      <c r="G15" s="401">
        <v>57</v>
      </c>
      <c r="H15" s="401"/>
      <c r="I15" s="400">
        <v>57</v>
      </c>
      <c r="J15" s="400"/>
      <c r="K15" s="402">
        <v>46</v>
      </c>
      <c r="L15" s="401"/>
      <c r="M15" s="402">
        <v>-9</v>
      </c>
      <c r="N15" s="488"/>
      <c r="O15" s="402">
        <v>-9</v>
      </c>
      <c r="P15" s="402"/>
      <c r="Q15" s="402">
        <v>-10</v>
      </c>
      <c r="R15" s="402"/>
      <c r="S15" s="402">
        <v>-9</v>
      </c>
      <c r="T15" s="402"/>
      <c r="U15" s="402">
        <v>-9</v>
      </c>
      <c r="V15" s="402"/>
      <c r="W15" s="402">
        <v>0</v>
      </c>
      <c r="X15" s="450"/>
      <c r="Y15" s="320"/>
    </row>
    <row r="16" spans="1:33">
      <c r="A16" s="9" t="s">
        <v>349</v>
      </c>
      <c r="C16" s="432">
        <v>233300</v>
      </c>
      <c r="D16" s="168"/>
      <c r="E16" s="401">
        <v>43</v>
      </c>
      <c r="F16" s="401"/>
      <c r="G16" s="401">
        <v>47</v>
      </c>
      <c r="H16" s="401"/>
      <c r="I16" s="400">
        <v>51</v>
      </c>
      <c r="J16" s="400"/>
      <c r="K16" s="401">
        <v>53</v>
      </c>
      <c r="L16" s="401"/>
      <c r="M16" s="402">
        <v>4</v>
      </c>
      <c r="N16" s="488"/>
      <c r="O16" s="402">
        <v>2</v>
      </c>
      <c r="P16" s="402"/>
      <c r="Q16" s="402">
        <v>0</v>
      </c>
      <c r="R16" s="402"/>
      <c r="S16" s="402">
        <v>0</v>
      </c>
      <c r="T16" s="402"/>
      <c r="U16" s="402">
        <v>0</v>
      </c>
      <c r="V16" s="402"/>
      <c r="W16" s="402">
        <v>0</v>
      </c>
      <c r="X16" s="320"/>
      <c r="Y16" s="320"/>
    </row>
    <row r="17" spans="1:26">
      <c r="A17" s="12" t="s">
        <v>227</v>
      </c>
      <c r="C17" s="432">
        <v>106600</v>
      </c>
      <c r="D17" s="168"/>
      <c r="E17" s="420">
        <v>68</v>
      </c>
      <c r="F17" s="401"/>
      <c r="G17" s="421">
        <v>68</v>
      </c>
      <c r="H17" s="402"/>
      <c r="I17" s="421">
        <v>67</v>
      </c>
      <c r="J17" s="402"/>
      <c r="K17" s="421">
        <v>65</v>
      </c>
      <c r="L17" s="401"/>
      <c r="M17" s="421">
        <v>0</v>
      </c>
      <c r="N17" s="488"/>
      <c r="O17" s="421">
        <v>0</v>
      </c>
      <c r="P17" s="402"/>
      <c r="Q17" s="421">
        <v>0</v>
      </c>
      <c r="R17" s="402"/>
      <c r="S17" s="421">
        <v>0</v>
      </c>
      <c r="T17" s="402"/>
      <c r="U17" s="421">
        <v>0</v>
      </c>
      <c r="V17" s="402"/>
      <c r="W17" s="421">
        <v>0</v>
      </c>
      <c r="X17" s="320"/>
      <c r="Y17" s="187"/>
      <c r="Z17" s="187"/>
    </row>
    <row r="18" spans="1:26" ht="19.350000000000001" customHeight="1">
      <c r="A18" s="489" t="s">
        <v>228</v>
      </c>
      <c r="C18" s="403"/>
      <c r="E18" s="404">
        <f>SUM(E11:E17)</f>
        <v>398</v>
      </c>
      <c r="F18" s="404"/>
      <c r="G18" s="404">
        <f>SUM(G11:G17)</f>
        <v>406</v>
      </c>
      <c r="H18" s="404"/>
      <c r="I18" s="405">
        <f>SUM(I11:I17)</f>
        <v>417</v>
      </c>
      <c r="J18" s="405"/>
      <c r="K18" s="404">
        <f>SUM(K11:K17)</f>
        <v>407</v>
      </c>
      <c r="L18" s="404"/>
      <c r="M18" s="404">
        <f>SUM(M11:M17)</f>
        <v>9</v>
      </c>
      <c r="N18" s="490"/>
      <c r="O18" s="404">
        <f>SUM(O11:O17)</f>
        <v>3</v>
      </c>
      <c r="P18" s="404"/>
      <c r="Q18" s="491">
        <f>SUM(Q11:Q17)</f>
        <v>-10</v>
      </c>
      <c r="R18" s="491"/>
      <c r="S18" s="491">
        <f>SUM(S11:S17)</f>
        <v>-9</v>
      </c>
      <c r="T18" s="491"/>
      <c r="U18" s="491">
        <f>SUM(U11:U17)</f>
        <v>-9</v>
      </c>
      <c r="V18" s="491"/>
      <c r="W18" s="491">
        <f>SUM(W11:W17)</f>
        <v>0</v>
      </c>
      <c r="X18" s="320"/>
      <c r="Y18" s="320"/>
    </row>
    <row r="19" spans="1:26" ht="19.350000000000001" customHeight="1">
      <c r="A19" s="9"/>
      <c r="C19" s="403"/>
      <c r="E19" s="406"/>
      <c r="F19" s="406"/>
      <c r="G19" s="401"/>
      <c r="H19" s="401"/>
      <c r="I19" s="400"/>
      <c r="J19" s="400"/>
      <c r="K19" s="401"/>
      <c r="L19" s="401"/>
      <c r="M19" s="401"/>
      <c r="N19" s="492"/>
      <c r="O19" s="401"/>
      <c r="P19" s="401"/>
      <c r="Q19" s="401"/>
      <c r="R19" s="401"/>
      <c r="S19" s="401"/>
      <c r="T19" s="401"/>
      <c r="U19" s="401"/>
      <c r="V19" s="401"/>
      <c r="W19" s="401"/>
      <c r="X19" s="320"/>
      <c r="Y19" s="320"/>
    </row>
    <row r="20" spans="1:26" ht="19.350000000000001" customHeight="1">
      <c r="A20" s="65" t="s">
        <v>229</v>
      </c>
      <c r="C20" s="403"/>
      <c r="E20" s="406"/>
      <c r="F20" s="406"/>
      <c r="G20" s="401"/>
      <c r="H20" s="401"/>
      <c r="I20" s="400"/>
      <c r="J20" s="400"/>
      <c r="K20" s="401"/>
      <c r="L20" s="401"/>
      <c r="M20" s="401"/>
      <c r="N20" s="492"/>
      <c r="O20" s="401"/>
      <c r="P20" s="401"/>
      <c r="Q20" s="401"/>
      <c r="R20" s="401"/>
      <c r="S20" s="401"/>
      <c r="T20" s="401"/>
      <c r="U20" s="401"/>
      <c r="V20" s="401"/>
      <c r="W20" s="401"/>
      <c r="X20" s="320"/>
      <c r="Y20" s="320"/>
    </row>
    <row r="21" spans="1:26">
      <c r="A21" s="9" t="s">
        <v>230</v>
      </c>
      <c r="C21" s="432">
        <v>2830</v>
      </c>
      <c r="D21" s="168"/>
      <c r="E21" s="401">
        <v>235</v>
      </c>
      <c r="F21" s="401"/>
      <c r="G21" s="401">
        <v>235</v>
      </c>
      <c r="H21" s="401"/>
      <c r="I21" s="400">
        <v>235</v>
      </c>
      <c r="J21" s="400"/>
      <c r="K21" s="402">
        <v>234</v>
      </c>
      <c r="L21" s="401"/>
      <c r="M21" s="402">
        <v>0</v>
      </c>
      <c r="N21" s="488"/>
      <c r="O21" s="402">
        <v>0</v>
      </c>
      <c r="P21" s="402"/>
      <c r="Q21" s="402">
        <v>0</v>
      </c>
      <c r="R21" s="402"/>
      <c r="S21" s="402">
        <v>0</v>
      </c>
      <c r="T21" s="402"/>
      <c r="U21" s="402">
        <v>0</v>
      </c>
      <c r="V21" s="402"/>
      <c r="W21" s="402">
        <v>0</v>
      </c>
      <c r="X21" s="320"/>
      <c r="Y21" s="320"/>
    </row>
    <row r="22" spans="1:26">
      <c r="A22" s="9" t="s">
        <v>350</v>
      </c>
      <c r="C22" s="432">
        <v>6000</v>
      </c>
      <c r="D22" s="168"/>
      <c r="E22" s="402">
        <v>0</v>
      </c>
      <c r="F22" s="402"/>
      <c r="G22" s="402">
        <v>0</v>
      </c>
      <c r="H22" s="402"/>
      <c r="I22" s="402">
        <v>1</v>
      </c>
      <c r="J22" s="402"/>
      <c r="K22" s="402">
        <v>9</v>
      </c>
      <c r="L22" s="401"/>
      <c r="M22" s="402">
        <v>15</v>
      </c>
      <c r="N22" s="488"/>
      <c r="O22" s="402">
        <v>12</v>
      </c>
      <c r="P22" s="402"/>
      <c r="Q22" s="402">
        <v>14</v>
      </c>
      <c r="R22" s="402"/>
      <c r="S22" s="402">
        <v>0</v>
      </c>
      <c r="T22" s="402"/>
      <c r="U22" s="402">
        <v>0</v>
      </c>
      <c r="V22" s="402"/>
      <c r="W22" s="402">
        <v>0</v>
      </c>
      <c r="X22" s="320"/>
      <c r="Y22" s="320"/>
    </row>
    <row r="23" spans="1:26">
      <c r="A23" s="9" t="s">
        <v>231</v>
      </c>
      <c r="C23" s="432">
        <v>17970</v>
      </c>
      <c r="D23" s="168"/>
      <c r="E23" s="401">
        <v>21</v>
      </c>
      <c r="F23" s="401"/>
      <c r="G23" s="401">
        <v>21</v>
      </c>
      <c r="H23" s="401"/>
      <c r="I23" s="400">
        <v>19</v>
      </c>
      <c r="J23" s="400"/>
      <c r="K23" s="401">
        <v>19</v>
      </c>
      <c r="L23" s="401"/>
      <c r="M23" s="402">
        <v>0</v>
      </c>
      <c r="N23" s="488"/>
      <c r="O23" s="402">
        <v>0</v>
      </c>
      <c r="P23" s="402"/>
      <c r="Q23" s="402">
        <v>0</v>
      </c>
      <c r="R23" s="402"/>
      <c r="S23" s="402">
        <v>0</v>
      </c>
      <c r="T23" s="402"/>
      <c r="U23" s="402">
        <v>0</v>
      </c>
      <c r="V23" s="402"/>
      <c r="W23" s="402">
        <v>0</v>
      </c>
      <c r="X23" s="320"/>
      <c r="Y23" s="320"/>
    </row>
    <row r="24" spans="1:26" ht="20.25" customHeight="1">
      <c r="A24" s="9" t="s">
        <v>351</v>
      </c>
      <c r="C24" s="432">
        <v>19290</v>
      </c>
      <c r="D24" s="168"/>
      <c r="E24" s="402">
        <v>0</v>
      </c>
      <c r="F24" s="402"/>
      <c r="G24" s="402">
        <v>2</v>
      </c>
      <c r="H24" s="402"/>
      <c r="I24" s="400">
        <v>6</v>
      </c>
      <c r="J24" s="400"/>
      <c r="K24" s="401">
        <v>13</v>
      </c>
      <c r="L24" s="401"/>
      <c r="M24" s="401">
        <v>10</v>
      </c>
      <c r="N24" s="492"/>
      <c r="O24" s="401">
        <v>6</v>
      </c>
      <c r="P24" s="401"/>
      <c r="Q24" s="401">
        <v>1</v>
      </c>
      <c r="R24" s="401"/>
      <c r="S24" s="402">
        <v>0</v>
      </c>
      <c r="T24" s="402"/>
      <c r="U24" s="402">
        <v>0</v>
      </c>
      <c r="V24" s="402"/>
      <c r="W24" s="402">
        <v>0</v>
      </c>
      <c r="X24" s="320"/>
      <c r="Y24" s="320"/>
    </row>
    <row r="25" spans="1:26">
      <c r="A25" s="9" t="s">
        <v>232</v>
      </c>
      <c r="C25" s="432">
        <v>12070</v>
      </c>
      <c r="D25" s="168"/>
      <c r="E25" s="420">
        <v>25</v>
      </c>
      <c r="F25" s="401"/>
      <c r="G25" s="420">
        <v>20</v>
      </c>
      <c r="H25" s="401"/>
      <c r="I25" s="493">
        <v>18</v>
      </c>
      <c r="J25" s="400"/>
      <c r="K25" s="421">
        <v>18</v>
      </c>
      <c r="L25" s="401"/>
      <c r="M25" s="421">
        <v>0</v>
      </c>
      <c r="N25" s="488"/>
      <c r="O25" s="421">
        <v>0</v>
      </c>
      <c r="P25" s="402"/>
      <c r="Q25" s="421">
        <v>0</v>
      </c>
      <c r="R25" s="402"/>
      <c r="S25" s="421">
        <v>0</v>
      </c>
      <c r="T25" s="402"/>
      <c r="U25" s="421">
        <v>0</v>
      </c>
      <c r="V25" s="402"/>
      <c r="W25" s="421">
        <v>0</v>
      </c>
      <c r="X25" s="320"/>
      <c r="Y25" s="320"/>
    </row>
    <row r="26" spans="1:26" ht="19.350000000000001" customHeight="1">
      <c r="A26" s="494" t="s">
        <v>233</v>
      </c>
      <c r="C26" s="407"/>
      <c r="D26" s="168"/>
      <c r="E26" s="422">
        <f>SUM(E21:E25)</f>
        <v>281</v>
      </c>
      <c r="F26" s="404"/>
      <c r="G26" s="422">
        <f>SUM(G21:G25)</f>
        <v>278</v>
      </c>
      <c r="H26" s="404"/>
      <c r="I26" s="423">
        <f>SUM(I21:I25)</f>
        <v>279</v>
      </c>
      <c r="J26" s="405"/>
      <c r="K26" s="422">
        <f>SUM(K21:K25)</f>
        <v>293</v>
      </c>
      <c r="L26" s="401"/>
      <c r="M26" s="422">
        <f>SUM(M21:M25)</f>
        <v>25</v>
      </c>
      <c r="N26" s="490"/>
      <c r="O26" s="422">
        <f>SUM(O21:O25)</f>
        <v>18</v>
      </c>
      <c r="P26" s="404"/>
      <c r="Q26" s="422">
        <f>SUM(Q21:Q25)</f>
        <v>15</v>
      </c>
      <c r="R26" s="404"/>
      <c r="S26" s="424">
        <f>SUM(S21:S25)</f>
        <v>0</v>
      </c>
      <c r="T26" s="491"/>
      <c r="U26" s="424">
        <f>SUM(U21:U25)</f>
        <v>0</v>
      </c>
      <c r="V26" s="491"/>
      <c r="W26" s="424">
        <f>SUM(W21:W25)</f>
        <v>0</v>
      </c>
    </row>
    <row r="27" spans="1:26" ht="15" customHeight="1">
      <c r="A27" s="31"/>
      <c r="C27" s="403"/>
      <c r="E27" s="406"/>
      <c r="F27" s="406"/>
      <c r="G27" s="401"/>
      <c r="H27" s="401"/>
      <c r="I27" s="400"/>
      <c r="J27" s="400"/>
      <c r="K27" s="401"/>
      <c r="L27" s="401"/>
      <c r="M27" s="401"/>
      <c r="N27" s="492"/>
      <c r="O27" s="401"/>
      <c r="P27" s="401"/>
      <c r="Q27" s="401"/>
      <c r="R27" s="401"/>
      <c r="S27" s="401"/>
      <c r="T27" s="401"/>
      <c r="U27" s="401"/>
      <c r="V27" s="401"/>
      <c r="W27" s="401"/>
    </row>
    <row r="28" spans="1:26" s="188" customFormat="1" ht="20.25" thickBot="1">
      <c r="A28" s="63" t="s">
        <v>234</v>
      </c>
      <c r="C28" s="63"/>
      <c r="D28" s="95"/>
      <c r="E28" s="425">
        <f>E18+E26</f>
        <v>679</v>
      </c>
      <c r="F28" s="495"/>
      <c r="G28" s="425">
        <f>G18+G26</f>
        <v>684</v>
      </c>
      <c r="H28" s="495"/>
      <c r="I28" s="426">
        <f>I18+I26</f>
        <v>696</v>
      </c>
      <c r="J28" s="496"/>
      <c r="K28" s="425">
        <f>K18+K26</f>
        <v>700</v>
      </c>
      <c r="L28" s="495"/>
      <c r="M28" s="425">
        <f>M18+M26</f>
        <v>34</v>
      </c>
      <c r="N28" s="497"/>
      <c r="O28" s="425">
        <f>O18+O26</f>
        <v>21</v>
      </c>
      <c r="P28" s="495"/>
      <c r="Q28" s="425">
        <f>Q18+Q26</f>
        <v>5</v>
      </c>
      <c r="R28" s="495"/>
      <c r="S28" s="427">
        <f>S18+S26</f>
        <v>-9</v>
      </c>
      <c r="T28" s="491"/>
      <c r="U28" s="427">
        <f>U18+U26</f>
        <v>-9</v>
      </c>
      <c r="V28" s="491"/>
      <c r="W28" s="427">
        <f>W18+W26</f>
        <v>0</v>
      </c>
      <c r="Y28" s="189"/>
    </row>
    <row r="29" spans="1:26" ht="20.25" thickTop="1">
      <c r="B29" s="12"/>
      <c r="C29" s="12"/>
      <c r="E29" s="348"/>
      <c r="F29" s="348"/>
      <c r="G29" s="348"/>
      <c r="H29" s="348"/>
      <c r="I29" s="408"/>
      <c r="J29" s="408"/>
      <c r="K29" s="408"/>
      <c r="L29" s="348"/>
      <c r="M29" s="165"/>
      <c r="N29" s="498"/>
      <c r="O29" s="165"/>
      <c r="P29" s="165"/>
      <c r="Q29" s="165"/>
      <c r="R29" s="165"/>
      <c r="S29" s="165"/>
      <c r="T29" s="165"/>
      <c r="U29" s="165"/>
      <c r="V29" s="165"/>
      <c r="W29" s="165"/>
      <c r="X29" s="189"/>
      <c r="Y29" s="321"/>
    </row>
    <row r="30" spans="1:26" ht="19.5">
      <c r="B30" s="12"/>
      <c r="C30" s="12"/>
      <c r="E30" s="348"/>
      <c r="F30" s="348"/>
      <c r="G30" s="348"/>
      <c r="H30" s="348"/>
      <c r="I30" s="408"/>
      <c r="J30" s="408"/>
      <c r="K30" s="408"/>
      <c r="L30" s="348"/>
      <c r="M30" s="165"/>
      <c r="N30" s="498"/>
      <c r="O30" s="165"/>
      <c r="P30" s="165"/>
      <c r="Q30" s="165"/>
      <c r="R30" s="165"/>
      <c r="S30" s="165"/>
      <c r="T30" s="165"/>
      <c r="U30" s="165"/>
      <c r="V30" s="165"/>
      <c r="W30" s="165"/>
      <c r="X30" s="189"/>
    </row>
    <row r="31" spans="1:26" ht="19.5">
      <c r="A31" s="409" t="s">
        <v>352</v>
      </c>
      <c r="C31" s="12"/>
      <c r="E31" s="348"/>
      <c r="F31" s="348"/>
      <c r="G31" s="348"/>
      <c r="H31" s="348"/>
      <c r="I31" s="408"/>
      <c r="J31" s="408"/>
      <c r="K31" s="408"/>
      <c r="L31" s="348"/>
      <c r="M31" s="459">
        <v>2024</v>
      </c>
      <c r="N31" s="24"/>
      <c r="O31" s="459">
        <v>2025</v>
      </c>
      <c r="P31" s="30"/>
      <c r="Q31" s="459">
        <v>2026</v>
      </c>
      <c r="R31" s="30"/>
      <c r="S31" s="459">
        <v>2027</v>
      </c>
      <c r="T31" s="30"/>
      <c r="U31" s="459">
        <v>2028</v>
      </c>
      <c r="V31" s="24"/>
      <c r="W31" s="459">
        <v>2029</v>
      </c>
      <c r="X31" s="189"/>
    </row>
    <row r="32" spans="1:26" ht="19.5">
      <c r="A32" s="12" t="s">
        <v>353</v>
      </c>
      <c r="C32" s="403"/>
      <c r="E32" s="401"/>
      <c r="F32" s="401"/>
      <c r="G32" s="401"/>
      <c r="H32" s="401"/>
      <c r="I32" s="400"/>
      <c r="J32" s="400"/>
      <c r="K32" s="400"/>
      <c r="L32" s="401"/>
      <c r="M32" s="402">
        <v>3</v>
      </c>
      <c r="N32" s="499"/>
      <c r="O32" s="402">
        <v>2</v>
      </c>
      <c r="P32" s="402"/>
      <c r="Q32" s="402">
        <v>0</v>
      </c>
      <c r="R32" s="402"/>
      <c r="S32" s="402">
        <v>0</v>
      </c>
      <c r="T32" s="402"/>
      <c r="U32" s="402">
        <v>0</v>
      </c>
      <c r="V32" s="402"/>
      <c r="W32" s="402">
        <v>0</v>
      </c>
      <c r="X32" s="189"/>
    </row>
    <row r="33" spans="1:33" ht="19.5">
      <c r="A33" s="12" t="s">
        <v>354</v>
      </c>
      <c r="C33" s="403"/>
      <c r="E33" s="406"/>
      <c r="F33" s="406"/>
      <c r="G33" s="406"/>
      <c r="H33" s="406"/>
      <c r="I33" s="400"/>
      <c r="J33" s="400"/>
      <c r="K33" s="400"/>
      <c r="L33" s="406"/>
      <c r="M33" s="402">
        <v>7</v>
      </c>
      <c r="N33" s="499"/>
      <c r="O33" s="402">
        <v>0</v>
      </c>
      <c r="P33" s="402"/>
      <c r="Q33" s="402">
        <v>2</v>
      </c>
      <c r="R33" s="402"/>
      <c r="S33" s="402">
        <v>0</v>
      </c>
      <c r="T33" s="402"/>
      <c r="U33" s="402">
        <v>0</v>
      </c>
      <c r="V33" s="402"/>
      <c r="W33" s="402">
        <v>0</v>
      </c>
      <c r="X33" s="189"/>
    </row>
    <row r="34" spans="1:33" ht="19.5">
      <c r="A34" s="12" t="s">
        <v>235</v>
      </c>
      <c r="C34" s="12"/>
      <c r="E34" s="348"/>
      <c r="F34" s="348"/>
      <c r="G34" s="348"/>
      <c r="H34" s="348"/>
      <c r="I34" s="408"/>
      <c r="J34" s="408"/>
      <c r="K34" s="408"/>
      <c r="L34" s="348"/>
      <c r="M34" s="402">
        <v>3</v>
      </c>
      <c r="N34" s="499"/>
      <c r="O34" s="402">
        <v>0</v>
      </c>
      <c r="P34" s="402"/>
      <c r="Q34" s="402">
        <v>0</v>
      </c>
      <c r="R34" s="402"/>
      <c r="S34" s="402">
        <v>0</v>
      </c>
      <c r="T34" s="402"/>
      <c r="U34" s="402">
        <v>0</v>
      </c>
      <c r="V34" s="402"/>
      <c r="W34" s="402">
        <v>0</v>
      </c>
      <c r="X34" s="189"/>
    </row>
    <row r="35" spans="1:33">
      <c r="A35" s="12"/>
      <c r="C35" s="12"/>
      <c r="E35" s="348"/>
      <c r="F35" s="348"/>
      <c r="G35" s="348"/>
      <c r="H35" s="348"/>
      <c r="I35" s="408"/>
      <c r="J35" s="408"/>
      <c r="K35" s="408"/>
      <c r="L35" s="348"/>
      <c r="M35" s="406"/>
      <c r="N35" s="500"/>
      <c r="O35" s="406"/>
      <c r="P35" s="406"/>
      <c r="Q35" s="406"/>
      <c r="R35" s="406"/>
      <c r="S35" s="406"/>
      <c r="T35" s="406"/>
      <c r="U35" s="406"/>
      <c r="V35" s="406"/>
      <c r="W35" s="406"/>
    </row>
    <row r="36" spans="1:33">
      <c r="A36" s="65" t="s">
        <v>236</v>
      </c>
      <c r="C36" s="12"/>
      <c r="E36" s="348"/>
      <c r="F36" s="348"/>
      <c r="G36" s="348"/>
      <c r="H36" s="348"/>
      <c r="I36" s="408"/>
      <c r="J36" s="408"/>
      <c r="K36" s="408"/>
      <c r="L36" s="348"/>
      <c r="M36" s="165"/>
      <c r="N36" s="498"/>
      <c r="O36" s="165"/>
      <c r="P36" s="165"/>
      <c r="Q36" s="165"/>
      <c r="R36" s="165"/>
      <c r="S36" s="165"/>
      <c r="T36" s="165"/>
      <c r="U36" s="165"/>
      <c r="V36" s="165"/>
      <c r="W36" s="165"/>
    </row>
    <row r="37" spans="1:33" s="151" customFormat="1">
      <c r="A37" s="410" t="s">
        <v>237</v>
      </c>
      <c r="C37" s="411"/>
      <c r="D37" s="411"/>
      <c r="E37" s="412">
        <v>4.5</v>
      </c>
      <c r="F37" s="412"/>
      <c r="G37" s="412">
        <v>4.3</v>
      </c>
      <c r="H37" s="412"/>
      <c r="I37" s="413">
        <v>4.2</v>
      </c>
      <c r="J37" s="413"/>
      <c r="K37" s="412">
        <v>4.7</v>
      </c>
      <c r="L37" s="411"/>
      <c r="M37" s="411"/>
      <c r="N37" s="501"/>
      <c r="O37" s="411"/>
      <c r="P37" s="411"/>
      <c r="Q37" s="411"/>
      <c r="R37" s="411"/>
      <c r="S37" s="411"/>
      <c r="T37" s="411"/>
      <c r="U37" s="411"/>
      <c r="V37" s="411"/>
      <c r="W37" s="411"/>
    </row>
    <row r="38" spans="1:33" s="152" customFormat="1">
      <c r="A38" s="410" t="s">
        <v>238</v>
      </c>
      <c r="C38" s="411"/>
      <c r="D38" s="411"/>
      <c r="E38" s="412">
        <v>73.3</v>
      </c>
      <c r="F38" s="412"/>
      <c r="G38" s="412">
        <v>83</v>
      </c>
      <c r="H38" s="412"/>
      <c r="I38" s="412">
        <v>81.900000000000006</v>
      </c>
      <c r="J38" s="412"/>
      <c r="K38" s="412">
        <v>77.3</v>
      </c>
      <c r="L38" s="411"/>
      <c r="M38" s="411"/>
      <c r="N38" s="501"/>
      <c r="O38" s="411"/>
      <c r="P38" s="411"/>
      <c r="Q38" s="411"/>
      <c r="R38" s="411"/>
      <c r="S38" s="411"/>
      <c r="T38" s="411"/>
      <c r="U38" s="411"/>
      <c r="V38" s="411"/>
      <c r="W38" s="411"/>
    </row>
    <row r="39" spans="1:33" s="153" customFormat="1" ht="20.25" thickBot="1">
      <c r="A39" s="414" t="s">
        <v>239</v>
      </c>
      <c r="C39" s="419"/>
      <c r="D39" s="419"/>
      <c r="E39" s="428">
        <f>E37+E38</f>
        <v>77.8</v>
      </c>
      <c r="F39" s="502"/>
      <c r="G39" s="428">
        <f>G37+G38</f>
        <v>87.3</v>
      </c>
      <c r="H39" s="502"/>
      <c r="I39" s="428">
        <f>I37+I38</f>
        <v>86.100000000000009</v>
      </c>
      <c r="J39" s="502"/>
      <c r="K39" s="503">
        <v>82</v>
      </c>
      <c r="L39" s="419"/>
      <c r="M39" s="419"/>
      <c r="N39" s="504"/>
      <c r="O39" s="419"/>
      <c r="P39" s="419"/>
      <c r="Q39" s="419"/>
      <c r="R39" s="419"/>
      <c r="S39" s="419"/>
      <c r="T39" s="419"/>
      <c r="U39" s="419"/>
      <c r="V39" s="419"/>
      <c r="W39" s="419"/>
    </row>
    <row r="40" spans="1:33" ht="19.5" thickTop="1">
      <c r="A40" s="9"/>
      <c r="C40" s="12"/>
      <c r="E40" s="415"/>
      <c r="F40" s="415"/>
      <c r="G40" s="415"/>
      <c r="H40" s="415"/>
      <c r="I40" s="415"/>
      <c r="J40" s="415"/>
      <c r="K40" s="416"/>
      <c r="L40" s="415"/>
      <c r="M40" s="165"/>
      <c r="N40" s="498"/>
      <c r="O40" s="165"/>
      <c r="P40" s="165"/>
      <c r="Q40" s="165"/>
      <c r="R40" s="165"/>
      <c r="S40" s="165"/>
      <c r="T40" s="165"/>
      <c r="U40" s="165"/>
      <c r="V40" s="165"/>
      <c r="W40" s="165"/>
    </row>
    <row r="41" spans="1:33">
      <c r="A41" s="33"/>
      <c r="C41" s="102"/>
      <c r="E41" s="12"/>
      <c r="F41" s="12"/>
      <c r="G41" s="12"/>
      <c r="H41" s="12"/>
      <c r="I41" s="12"/>
      <c r="J41" s="12"/>
      <c r="K41" s="417"/>
      <c r="L41" s="12"/>
      <c r="M41" s="165"/>
      <c r="N41" s="498"/>
      <c r="O41" s="165"/>
      <c r="P41" s="165"/>
      <c r="Q41" s="165"/>
      <c r="R41" s="165"/>
      <c r="S41" s="165"/>
      <c r="T41" s="165"/>
      <c r="U41" s="165"/>
      <c r="V41" s="165"/>
      <c r="W41" s="165"/>
    </row>
    <row r="42" spans="1:33">
      <c r="A42" s="165" t="s">
        <v>310</v>
      </c>
      <c r="C42" s="102"/>
      <c r="E42" s="12"/>
      <c r="F42" s="12"/>
      <c r="G42" s="12"/>
      <c r="H42" s="12"/>
      <c r="I42" s="12"/>
      <c r="J42" s="12"/>
      <c r="K42" s="417"/>
      <c r="L42" s="12"/>
      <c r="M42" s="165"/>
      <c r="N42" s="498"/>
      <c r="O42" s="165"/>
      <c r="P42" s="165"/>
      <c r="Q42" s="165"/>
      <c r="R42" s="165"/>
      <c r="S42" s="165"/>
      <c r="T42" s="165"/>
      <c r="U42" s="165"/>
      <c r="V42" s="165"/>
      <c r="W42" s="165"/>
    </row>
    <row r="43" spans="1:33">
      <c r="B43" s="243"/>
      <c r="C43" s="150"/>
      <c r="F43" s="71"/>
      <c r="H43" s="71"/>
      <c r="J43" s="71"/>
      <c r="L43" s="71"/>
      <c r="N43" s="505"/>
      <c r="P43" s="6"/>
      <c r="R43" s="6"/>
      <c r="T43" s="6"/>
    </row>
    <row r="44" spans="1:33" ht="5.0999999999999996" customHeight="1">
      <c r="A44" s="174"/>
      <c r="C44" s="150"/>
      <c r="D44" s="6"/>
      <c r="F44" s="71"/>
      <c r="H44" s="71"/>
      <c r="J44" s="71"/>
      <c r="L44" s="71"/>
      <c r="N44" s="505"/>
      <c r="P44" s="6"/>
      <c r="R44" s="6"/>
      <c r="T44" s="6"/>
    </row>
    <row r="45" spans="1:33" s="473" customFormat="1" ht="18" customHeight="1">
      <c r="A45" s="506" t="s">
        <v>132</v>
      </c>
      <c r="B45" s="526" t="s">
        <v>321</v>
      </c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  <c r="R45" s="526"/>
      <c r="S45" s="526"/>
      <c r="T45" s="526"/>
      <c r="U45" s="526"/>
      <c r="V45" s="526"/>
      <c r="W45" s="526"/>
    </row>
    <row r="46" spans="1:33" s="473" customFormat="1" ht="5.0999999999999996" customHeight="1">
      <c r="A46" s="506"/>
      <c r="B46" s="507"/>
      <c r="C46" s="507"/>
      <c r="D46" s="507"/>
      <c r="E46" s="507"/>
      <c r="F46" s="507"/>
      <c r="G46" s="507"/>
      <c r="H46" s="507"/>
      <c r="I46" s="507"/>
      <c r="J46" s="507"/>
      <c r="K46" s="507"/>
      <c r="L46" s="507"/>
      <c r="M46" s="507"/>
      <c r="N46" s="508"/>
      <c r="O46" s="507"/>
      <c r="P46" s="507"/>
      <c r="Q46" s="507"/>
      <c r="R46" s="507"/>
      <c r="S46" s="507"/>
      <c r="T46" s="507"/>
      <c r="U46" s="507"/>
      <c r="V46" s="507"/>
      <c r="W46" s="507"/>
    </row>
    <row r="47" spans="1:33" s="473" customFormat="1" ht="18.75" customHeight="1">
      <c r="A47" s="506" t="s">
        <v>133</v>
      </c>
      <c r="B47" s="509" t="s">
        <v>355</v>
      </c>
      <c r="C47" s="507"/>
      <c r="D47" s="507"/>
      <c r="E47" s="507"/>
      <c r="F47" s="507"/>
      <c r="G47" s="507"/>
      <c r="H47" s="507"/>
      <c r="I47" s="507"/>
      <c r="J47" s="507"/>
      <c r="K47" s="507"/>
      <c r="L47" s="507"/>
      <c r="M47" s="507"/>
      <c r="N47" s="508"/>
      <c r="O47" s="507"/>
      <c r="P47" s="507"/>
      <c r="Q47" s="507"/>
      <c r="R47" s="507"/>
      <c r="S47" s="507"/>
      <c r="T47" s="507"/>
      <c r="U47" s="507"/>
      <c r="V47" s="507"/>
      <c r="W47" s="507"/>
    </row>
    <row r="48" spans="1:33" s="473" customFormat="1" ht="5.0999999999999996" customHeight="1">
      <c r="A48" s="506"/>
      <c r="B48" s="507"/>
      <c r="C48" s="507"/>
      <c r="D48" s="507"/>
      <c r="E48" s="507"/>
      <c r="F48" s="507"/>
      <c r="G48" s="507"/>
      <c r="H48" s="507"/>
      <c r="I48" s="507"/>
      <c r="J48" s="507"/>
      <c r="K48" s="507"/>
      <c r="L48" s="507"/>
      <c r="M48" s="507"/>
      <c r="N48" s="508"/>
      <c r="O48" s="507"/>
      <c r="P48" s="507"/>
      <c r="Q48" s="507"/>
      <c r="R48" s="507"/>
      <c r="S48" s="507"/>
      <c r="T48" s="507"/>
      <c r="U48" s="507"/>
      <c r="V48" s="507"/>
      <c r="W48" s="507"/>
      <c r="X48" s="474"/>
      <c r="Y48" s="474"/>
      <c r="Z48" s="474"/>
      <c r="AA48" s="474"/>
      <c r="AB48" s="474"/>
      <c r="AC48" s="474"/>
      <c r="AD48" s="474"/>
      <c r="AE48" s="474"/>
      <c r="AF48" s="474"/>
      <c r="AG48" s="474"/>
    </row>
    <row r="49" spans="1:23" s="473" customFormat="1" ht="33" customHeight="1">
      <c r="A49" s="506" t="s">
        <v>241</v>
      </c>
      <c r="B49" s="526" t="s">
        <v>334</v>
      </c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  <c r="R49" s="526"/>
      <c r="S49" s="526"/>
      <c r="T49" s="526"/>
      <c r="U49" s="526"/>
      <c r="V49" s="526"/>
      <c r="W49" s="526"/>
    </row>
    <row r="50" spans="1:23" s="473" customFormat="1" ht="5.0999999999999996" customHeight="1">
      <c r="A50" s="506"/>
      <c r="B50" s="507"/>
      <c r="C50" s="507"/>
      <c r="D50" s="507"/>
      <c r="E50" s="507"/>
      <c r="F50" s="507"/>
      <c r="G50" s="507"/>
      <c r="H50" s="507"/>
      <c r="I50" s="507"/>
      <c r="J50" s="507"/>
      <c r="K50" s="507"/>
      <c r="L50" s="507"/>
      <c r="M50" s="507"/>
      <c r="N50" s="508"/>
      <c r="O50" s="507"/>
      <c r="P50" s="507"/>
      <c r="Q50" s="507"/>
      <c r="R50" s="507"/>
      <c r="S50" s="507"/>
      <c r="T50" s="507"/>
      <c r="U50" s="507"/>
      <c r="V50" s="507"/>
      <c r="W50" s="507"/>
    </row>
    <row r="51" spans="1:23" s="473" customFormat="1" ht="32.25" customHeight="1">
      <c r="A51" s="174" t="s">
        <v>356</v>
      </c>
      <c r="B51" s="526" t="s">
        <v>339</v>
      </c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526"/>
      <c r="P51" s="526"/>
      <c r="Q51" s="526"/>
      <c r="R51" s="526"/>
      <c r="S51" s="526"/>
      <c r="T51" s="526"/>
      <c r="U51" s="526"/>
      <c r="V51" s="526"/>
      <c r="W51" s="526"/>
    </row>
    <row r="52" spans="1:23" s="460" customFormat="1" ht="4.5" customHeight="1">
      <c r="A52" s="174"/>
      <c r="B52" s="507"/>
      <c r="C52" s="507"/>
      <c r="D52" s="507"/>
      <c r="E52" s="507"/>
      <c r="F52" s="507"/>
      <c r="G52" s="507"/>
      <c r="H52" s="507"/>
      <c r="I52" s="507"/>
      <c r="J52" s="507"/>
      <c r="K52" s="507"/>
      <c r="L52" s="507"/>
      <c r="M52" s="507"/>
      <c r="N52" s="508"/>
      <c r="O52" s="507"/>
      <c r="P52" s="507"/>
      <c r="Q52" s="507"/>
      <c r="R52" s="507"/>
      <c r="S52" s="507"/>
      <c r="T52" s="507"/>
      <c r="U52" s="507"/>
      <c r="V52" s="507"/>
      <c r="W52" s="507"/>
    </row>
    <row r="53" spans="1:23" s="473" customFormat="1" ht="19.5" customHeight="1">
      <c r="A53" s="174" t="s">
        <v>243</v>
      </c>
      <c r="B53" s="526" t="s">
        <v>322</v>
      </c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</row>
    <row r="54" spans="1:23" s="460" customFormat="1" ht="4.5" customHeight="1">
      <c r="A54" s="506"/>
      <c r="B54" s="510"/>
      <c r="C54" s="510"/>
      <c r="D54" s="510"/>
      <c r="E54" s="510"/>
      <c r="F54" s="510"/>
      <c r="G54" s="510"/>
      <c r="H54" s="510"/>
      <c r="I54" s="510"/>
      <c r="J54" s="510"/>
      <c r="K54" s="510"/>
      <c r="L54" s="510"/>
      <c r="M54" s="510"/>
      <c r="N54" s="511"/>
      <c r="O54" s="510"/>
      <c r="P54" s="510"/>
      <c r="Q54" s="510"/>
      <c r="R54" s="510"/>
      <c r="S54" s="510"/>
      <c r="T54" s="510"/>
      <c r="U54" s="510"/>
      <c r="V54" s="510"/>
      <c r="W54" s="510"/>
    </row>
    <row r="55" spans="1:23" s="460" customFormat="1" ht="18.75" customHeight="1">
      <c r="A55" s="506" t="s">
        <v>332</v>
      </c>
      <c r="B55" s="529" t="s">
        <v>300</v>
      </c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</row>
    <row r="56" spans="1:23" s="460" customFormat="1" ht="4.5" customHeight="1">
      <c r="B56" s="467"/>
      <c r="C56" s="467"/>
      <c r="D56" s="124"/>
      <c r="E56" s="467"/>
      <c r="F56" s="467"/>
      <c r="G56" s="467"/>
      <c r="H56" s="467"/>
      <c r="I56" s="467"/>
      <c r="J56" s="467"/>
      <c r="K56" s="475"/>
      <c r="L56" s="467"/>
      <c r="N56" s="482"/>
    </row>
    <row r="57" spans="1:23" s="460" customFormat="1" ht="18.75" customHeight="1">
      <c r="A57" s="506" t="s">
        <v>333</v>
      </c>
      <c r="B57" s="529" t="s">
        <v>335</v>
      </c>
      <c r="C57" s="529"/>
      <c r="D57" s="529"/>
      <c r="E57" s="529"/>
      <c r="F57" s="529"/>
      <c r="G57" s="529"/>
      <c r="H57" s="529"/>
      <c r="I57" s="529"/>
      <c r="J57" s="529"/>
      <c r="K57" s="529"/>
      <c r="L57" s="529"/>
      <c r="M57" s="529"/>
      <c r="N57" s="529"/>
      <c r="O57" s="529"/>
      <c r="P57" s="529"/>
      <c r="Q57" s="529"/>
      <c r="R57" s="529"/>
      <c r="S57" s="529"/>
      <c r="T57" s="529"/>
      <c r="U57" s="529"/>
      <c r="V57" s="510"/>
    </row>
    <row r="58" spans="1:23" ht="3.75" customHeight="1">
      <c r="A58" s="460"/>
      <c r="B58" s="510"/>
      <c r="C58" s="467"/>
      <c r="D58" s="124"/>
      <c r="E58" s="467"/>
      <c r="F58" s="467"/>
      <c r="G58" s="467"/>
      <c r="H58" s="467"/>
      <c r="I58" s="467"/>
      <c r="J58" s="467"/>
      <c r="K58" s="475"/>
      <c r="L58" s="467"/>
      <c r="M58" s="460"/>
      <c r="N58" s="482"/>
      <c r="O58" s="460"/>
      <c r="P58" s="460"/>
      <c r="Q58" s="460"/>
      <c r="R58" s="460"/>
      <c r="S58" s="460"/>
      <c r="T58" s="460"/>
      <c r="U58" s="460"/>
      <c r="V58" s="460"/>
      <c r="W58" s="460"/>
    </row>
    <row r="59" spans="1:23" ht="12" customHeight="1">
      <c r="A59" s="506" t="s">
        <v>357</v>
      </c>
      <c r="B59" s="529" t="s">
        <v>336</v>
      </c>
      <c r="C59" s="529"/>
      <c r="D59" s="529"/>
      <c r="E59" s="529"/>
      <c r="F59" s="529"/>
      <c r="G59" s="529"/>
      <c r="H59" s="529"/>
      <c r="I59" s="529"/>
      <c r="J59" s="529"/>
      <c r="K59" s="529"/>
      <c r="L59" s="529"/>
      <c r="M59" s="529"/>
      <c r="N59" s="529"/>
      <c r="O59" s="529"/>
      <c r="P59" s="529"/>
      <c r="Q59" s="529"/>
      <c r="R59" s="529"/>
      <c r="S59" s="529"/>
      <c r="T59" s="529"/>
      <c r="U59" s="529"/>
      <c r="V59" s="510"/>
      <c r="W59" s="460"/>
    </row>
    <row r="60" spans="1:23">
      <c r="A60" s="174"/>
      <c r="B60" s="481"/>
      <c r="C60" s="481"/>
      <c r="D60" s="481"/>
      <c r="E60" s="481"/>
      <c r="F60" s="481"/>
      <c r="G60" s="481"/>
      <c r="H60" s="481"/>
      <c r="I60" s="481"/>
      <c r="J60" s="481"/>
      <c r="K60" s="481"/>
      <c r="L60" s="481"/>
      <c r="M60" s="481"/>
      <c r="N60" s="481"/>
      <c r="O60" s="481"/>
      <c r="P60" s="481"/>
      <c r="Q60" s="481"/>
      <c r="R60" s="481"/>
      <c r="S60" s="481"/>
      <c r="T60" s="481"/>
      <c r="U60" s="481"/>
      <c r="V60" s="481"/>
    </row>
    <row r="61" spans="1:23">
      <c r="A61" s="174"/>
      <c r="B61" s="186"/>
      <c r="C61" s="186"/>
      <c r="D61" s="186"/>
      <c r="E61" s="186"/>
      <c r="F61" s="186"/>
      <c r="G61" s="186"/>
      <c r="H61" s="186"/>
      <c r="I61" s="186"/>
      <c r="J61" s="186"/>
      <c r="K61" s="258"/>
      <c r="L61" s="186"/>
      <c r="M61" s="186"/>
      <c r="N61" s="512"/>
      <c r="O61" s="186"/>
      <c r="P61" s="186"/>
      <c r="Q61" s="186"/>
      <c r="R61" s="186"/>
      <c r="S61" s="186"/>
      <c r="T61" s="186"/>
      <c r="U61" s="186"/>
      <c r="V61" s="186"/>
      <c r="W61" s="186"/>
    </row>
    <row r="62" spans="1:23">
      <c r="A62" s="220" t="s">
        <v>148</v>
      </c>
      <c r="B62" s="220"/>
      <c r="F62" s="71"/>
      <c r="H62" s="71"/>
      <c r="J62" s="71"/>
      <c r="L62" s="71"/>
      <c r="N62" s="505"/>
      <c r="P62" s="6"/>
      <c r="R62" s="6"/>
      <c r="T62" s="6"/>
    </row>
  </sheetData>
  <mergeCells count="13">
    <mergeCell ref="B59:U59"/>
    <mergeCell ref="B49:W49"/>
    <mergeCell ref="B51:W51"/>
    <mergeCell ref="B53:W53"/>
    <mergeCell ref="B57:U57"/>
    <mergeCell ref="B55:W55"/>
    <mergeCell ref="B45:W45"/>
    <mergeCell ref="X1:AG7"/>
    <mergeCell ref="B1:W1"/>
    <mergeCell ref="B2:W2"/>
    <mergeCell ref="B3:W3"/>
    <mergeCell ref="M8:W8"/>
    <mergeCell ref="E8:K8"/>
  </mergeCells>
  <printOptions horizontalCentered="1"/>
  <pageMargins left="0.75" right="0.75" top="0.5" bottom="0.5" header="0.5" footer="0.25"/>
  <pageSetup scale="64" firstPageNumber="2" orientation="portrait" r:id="rId1"/>
  <headerFooter scaleWithDoc="0" alignWithMargins="0">
    <oddFooter xml:space="preserve">&amp;L&amp;"Arial,Regular"&amp;10 15 / Q4 FY23 Stat Book&amp;R&amp;"Arial,Regular"&amp;10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>
    <pageSetUpPr fitToPage="1"/>
  </sheetPr>
  <dimension ref="A1:M32"/>
  <sheetViews>
    <sheetView view="pageBreakPreview" topLeftCell="A2" zoomScaleNormal="100" zoomScaleSheetLayoutView="100" workbookViewId="0">
      <selection activeCell="A2" sqref="A2:J2"/>
    </sheetView>
  </sheetViews>
  <sheetFormatPr defaultColWidth="10.625" defaultRowHeight="12.75"/>
  <cols>
    <col min="1" max="1" width="3.125" style="20" customWidth="1"/>
    <col min="2" max="2" width="28.125" style="20" customWidth="1"/>
    <col min="3" max="3" width="15.625" style="20" customWidth="1"/>
    <col min="4" max="4" width="10.625" style="20" customWidth="1"/>
    <col min="5" max="5" width="0.625" style="10" customWidth="1"/>
    <col min="6" max="6" width="11.625" style="10" bestFit="1" customWidth="1"/>
    <col min="7" max="7" width="0.625" style="10" customWidth="1"/>
    <col min="8" max="8" width="9.625" style="10" bestFit="1" customWidth="1"/>
    <col min="9" max="9" width="0.625" style="10" customWidth="1"/>
    <col min="10" max="10" width="9.625" style="10" bestFit="1" customWidth="1"/>
    <col min="11" max="16384" width="10.625" style="10"/>
  </cols>
  <sheetData>
    <row r="1" spans="1:13" s="263" customFormat="1" ht="21" customHeight="1">
      <c r="A1" s="530" t="s">
        <v>244</v>
      </c>
      <c r="B1" s="530"/>
      <c r="C1" s="530"/>
      <c r="D1" s="530"/>
      <c r="E1" s="530"/>
      <c r="F1" s="530"/>
      <c r="G1" s="530"/>
      <c r="H1" s="530"/>
      <c r="I1" s="530"/>
      <c r="J1" s="530"/>
    </row>
    <row r="2" spans="1:13" s="263" customFormat="1" ht="21" customHeight="1">
      <c r="A2" s="530" t="s">
        <v>93</v>
      </c>
      <c r="B2" s="530"/>
      <c r="C2" s="530"/>
      <c r="D2" s="530"/>
      <c r="E2" s="530"/>
      <c r="F2" s="530"/>
      <c r="G2" s="530"/>
      <c r="H2" s="530"/>
      <c r="I2" s="530"/>
      <c r="J2" s="530"/>
    </row>
    <row r="3" spans="1:13" s="263" customFormat="1" ht="21" customHeight="1">
      <c r="A3" s="530" t="s">
        <v>284</v>
      </c>
      <c r="B3" s="530"/>
      <c r="C3" s="530"/>
      <c r="D3" s="530"/>
      <c r="E3" s="530"/>
      <c r="F3" s="530"/>
      <c r="G3" s="530"/>
      <c r="H3" s="530"/>
      <c r="I3" s="530"/>
      <c r="J3" s="530"/>
    </row>
    <row r="4" spans="1:13" ht="15.75">
      <c r="D4" s="63"/>
      <c r="E4" s="164"/>
    </row>
    <row r="5" spans="1:13" ht="13.5" customHeight="1">
      <c r="A5" s="20" t="s">
        <v>94</v>
      </c>
      <c r="D5" s="63"/>
      <c r="E5" s="164"/>
    </row>
    <row r="6" spans="1:13" ht="13.5" customHeight="1">
      <c r="A6" s="20" t="s">
        <v>51</v>
      </c>
      <c r="D6" s="63"/>
    </row>
    <row r="7" spans="1:13" ht="15.75">
      <c r="A7" s="9"/>
      <c r="B7" s="31"/>
      <c r="C7" s="31"/>
      <c r="D7" s="24"/>
      <c r="J7" s="271"/>
    </row>
    <row r="8" spans="1:13" s="24" customFormat="1" ht="15.75">
      <c r="A8" s="99"/>
      <c r="B8" s="99"/>
      <c r="C8" s="99"/>
      <c r="D8" s="34" t="s">
        <v>4</v>
      </c>
      <c r="F8" s="34" t="s">
        <v>5</v>
      </c>
      <c r="G8" s="108"/>
      <c r="H8" s="34" t="s">
        <v>52</v>
      </c>
      <c r="I8" s="108"/>
      <c r="J8" s="34" t="s">
        <v>215</v>
      </c>
    </row>
    <row r="9" spans="1:13" ht="15">
      <c r="A9" s="9"/>
      <c r="B9" s="31"/>
      <c r="C9" s="31"/>
      <c r="D9" s="12"/>
      <c r="F9" s="12"/>
      <c r="G9" s="12"/>
      <c r="H9" s="12"/>
      <c r="I9" s="12"/>
      <c r="J9" s="319"/>
      <c r="M9" s="255"/>
    </row>
    <row r="10" spans="1:13" ht="15">
      <c r="A10" s="12" t="s">
        <v>245</v>
      </c>
      <c r="B10" s="9"/>
      <c r="C10" s="9"/>
      <c r="D10" s="23">
        <v>22733</v>
      </c>
      <c r="F10" s="23">
        <v>30496</v>
      </c>
      <c r="G10" s="23"/>
      <c r="H10" s="23">
        <v>33232</v>
      </c>
      <c r="I10" s="23"/>
      <c r="J10" s="356">
        <v>33507</v>
      </c>
    </row>
    <row r="11" spans="1:13" ht="15">
      <c r="A11" s="9"/>
      <c r="B11" s="31"/>
      <c r="C11" s="31"/>
      <c r="D11" s="12"/>
      <c r="F11" s="12"/>
      <c r="G11" s="12"/>
      <c r="H11" s="12"/>
      <c r="I11" s="12"/>
      <c r="J11" s="319"/>
    </row>
    <row r="12" spans="1:13" ht="17.850000000000001" customHeight="1">
      <c r="A12" s="12" t="s">
        <v>105</v>
      </c>
      <c r="B12" s="9"/>
      <c r="C12" s="9"/>
      <c r="D12" s="1"/>
      <c r="F12" s="1"/>
      <c r="G12" s="1"/>
      <c r="H12" s="1"/>
      <c r="I12" s="1"/>
      <c r="J12" s="305"/>
    </row>
    <row r="13" spans="1:13" ht="17.850000000000001" customHeight="1">
      <c r="A13" s="12"/>
      <c r="B13" s="9" t="s">
        <v>106</v>
      </c>
      <c r="C13" s="9"/>
      <c r="D13" s="4">
        <v>4060</v>
      </c>
      <c r="F13" s="4">
        <v>6060</v>
      </c>
      <c r="G13" s="4"/>
      <c r="H13" s="4">
        <v>7101</v>
      </c>
      <c r="I13" s="4"/>
      <c r="J13" s="358">
        <v>6737</v>
      </c>
    </row>
    <row r="14" spans="1:13" ht="17.850000000000001" customHeight="1">
      <c r="A14" s="12"/>
      <c r="B14" s="9" t="s">
        <v>107</v>
      </c>
      <c r="C14" s="9"/>
      <c r="D14" s="4">
        <v>10799</v>
      </c>
      <c r="F14" s="4">
        <v>14126</v>
      </c>
      <c r="G14" s="4"/>
      <c r="H14" s="4">
        <v>15232</v>
      </c>
      <c r="I14" s="4"/>
      <c r="J14" s="358">
        <v>14597</v>
      </c>
    </row>
    <row r="15" spans="1:13" ht="17.850000000000001" customHeight="1">
      <c r="A15" s="9"/>
      <c r="B15" s="9" t="s">
        <v>246</v>
      </c>
      <c r="C15" s="9"/>
      <c r="D15" s="4">
        <v>989</v>
      </c>
      <c r="F15" s="4">
        <v>1166</v>
      </c>
      <c r="G15" s="4"/>
      <c r="H15" s="4">
        <v>1410</v>
      </c>
      <c r="I15" s="4"/>
      <c r="J15" s="358">
        <v>1661</v>
      </c>
    </row>
    <row r="16" spans="1:13" ht="17.850000000000001" customHeight="1">
      <c r="A16" s="12"/>
      <c r="B16" s="12" t="s">
        <v>109</v>
      </c>
      <c r="C16" s="12"/>
      <c r="D16" s="4">
        <v>789</v>
      </c>
      <c r="F16" s="4">
        <v>843</v>
      </c>
      <c r="G16" s="4"/>
      <c r="H16" s="4">
        <v>919</v>
      </c>
      <c r="I16" s="4"/>
      <c r="J16" s="358">
        <v>1020</v>
      </c>
    </row>
    <row r="17" spans="1:13" ht="17.850000000000001" customHeight="1">
      <c r="A17" s="12"/>
      <c r="B17" s="12" t="s">
        <v>110</v>
      </c>
      <c r="C17" s="12"/>
      <c r="D17" s="4">
        <v>15</v>
      </c>
      <c r="F17" s="4">
        <v>21</v>
      </c>
      <c r="G17" s="4"/>
      <c r="H17" s="4">
        <v>32</v>
      </c>
      <c r="I17" s="4"/>
      <c r="J17" s="358">
        <v>36</v>
      </c>
    </row>
    <row r="18" spans="1:13" ht="17.850000000000001" customHeight="1">
      <c r="A18" s="9"/>
      <c r="B18" s="12" t="s">
        <v>111</v>
      </c>
      <c r="C18" s="12"/>
      <c r="D18" s="4">
        <v>392</v>
      </c>
      <c r="F18" s="4">
        <v>496</v>
      </c>
      <c r="G18" s="4"/>
      <c r="H18" s="4">
        <v>584</v>
      </c>
      <c r="I18" s="4"/>
      <c r="J18" s="358">
        <v>634</v>
      </c>
    </row>
    <row r="19" spans="1:13" ht="17.850000000000001" customHeight="1">
      <c r="A19" s="12"/>
      <c r="B19" s="12" t="s">
        <v>175</v>
      </c>
      <c r="C19" s="12"/>
      <c r="D19" s="4">
        <v>1581</v>
      </c>
      <c r="F19" s="4">
        <v>1862</v>
      </c>
      <c r="G19" s="4"/>
      <c r="H19" s="4">
        <v>1954</v>
      </c>
      <c r="I19" s="4"/>
      <c r="J19" s="358">
        <v>1961</v>
      </c>
    </row>
    <row r="20" spans="1:13" ht="17.850000000000001" customHeight="1">
      <c r="A20" s="12"/>
      <c r="B20" s="12" t="s">
        <v>113</v>
      </c>
      <c r="C20" s="12"/>
      <c r="D20" s="17">
        <v>2094</v>
      </c>
      <c r="F20" s="17">
        <v>2729</v>
      </c>
      <c r="G20" s="4"/>
      <c r="H20" s="17">
        <v>3358</v>
      </c>
      <c r="I20" s="4"/>
      <c r="J20" s="359">
        <v>3721</v>
      </c>
    </row>
    <row r="21" spans="1:13" ht="17.850000000000001" customHeight="1">
      <c r="A21" s="9"/>
      <c r="B21" s="12"/>
      <c r="C21" s="12"/>
      <c r="D21" s="4">
        <f>SUM(D13:D20)</f>
        <v>20719</v>
      </c>
      <c r="F21" s="4">
        <f>SUM(F13:F20)</f>
        <v>27303</v>
      </c>
      <c r="G21" s="4"/>
      <c r="H21" s="4">
        <f>SUM(H13:H20)</f>
        <v>30590</v>
      </c>
      <c r="I21" s="4"/>
      <c r="J21" s="358">
        <f>SUM(J13:J20)</f>
        <v>30367</v>
      </c>
    </row>
    <row r="22" spans="1:13" ht="15">
      <c r="A22" s="9"/>
      <c r="B22" s="12"/>
      <c r="C22" s="12"/>
      <c r="D22" s="3"/>
      <c r="F22" s="3"/>
      <c r="G22" s="3"/>
      <c r="H22" s="3"/>
      <c r="I22" s="3"/>
      <c r="J22" s="376"/>
    </row>
    <row r="23" spans="1:13" ht="15.75" thickBot="1">
      <c r="A23" s="9" t="s">
        <v>176</v>
      </c>
      <c r="B23" s="31"/>
      <c r="C23" s="31"/>
      <c r="D23" s="25">
        <f>D10-D21</f>
        <v>2014</v>
      </c>
      <c r="F23" s="25">
        <f>F10-F21</f>
        <v>3193</v>
      </c>
      <c r="G23" s="23"/>
      <c r="H23" s="25">
        <f>H10-H21</f>
        <v>2642</v>
      </c>
      <c r="I23" s="23"/>
      <c r="J23" s="25">
        <f>J10-J21</f>
        <v>3140</v>
      </c>
    </row>
    <row r="24" spans="1:13" ht="15.75" thickTop="1">
      <c r="A24" s="9"/>
      <c r="B24" s="31"/>
      <c r="C24" s="31"/>
      <c r="D24" s="1"/>
      <c r="F24" s="1"/>
      <c r="G24" s="1"/>
      <c r="H24" s="1"/>
      <c r="I24" s="1"/>
      <c r="J24" s="1"/>
    </row>
    <row r="25" spans="1:13" ht="15.75" customHeight="1">
      <c r="A25" s="12"/>
      <c r="B25" s="9"/>
      <c r="C25" s="9"/>
      <c r="D25" s="4"/>
      <c r="F25" s="4"/>
      <c r="G25" s="4"/>
      <c r="H25" s="4"/>
      <c r="I25" s="4"/>
      <c r="J25" s="4"/>
    </row>
    <row r="26" spans="1:13" ht="15">
      <c r="A26" s="12"/>
      <c r="B26" s="9"/>
      <c r="C26" s="9"/>
      <c r="D26" s="4"/>
      <c r="F26" s="4"/>
      <c r="G26" s="4"/>
      <c r="H26" s="4"/>
      <c r="I26" s="4"/>
      <c r="J26" s="4"/>
    </row>
    <row r="27" spans="1:13" ht="15">
      <c r="A27" s="33" t="s">
        <v>126</v>
      </c>
      <c r="B27" s="102"/>
      <c r="C27" s="102"/>
      <c r="D27" s="1"/>
      <c r="F27" s="1"/>
      <c r="G27" s="1"/>
      <c r="H27" s="1"/>
      <c r="I27" s="1"/>
      <c r="J27" s="1"/>
    </row>
    <row r="28" spans="1:13" ht="15">
      <c r="A28" s="9"/>
      <c r="B28" s="31"/>
      <c r="C28" s="31"/>
      <c r="D28" s="40"/>
      <c r="F28" s="40"/>
      <c r="G28" s="40"/>
      <c r="H28" s="40"/>
      <c r="I28" s="40"/>
      <c r="J28" s="40"/>
    </row>
    <row r="29" spans="1:13" ht="15">
      <c r="A29" s="12" t="s">
        <v>127</v>
      </c>
      <c r="B29" s="9"/>
      <c r="C29" s="9"/>
      <c r="D29" s="40">
        <f>D23/D10</f>
        <v>8.8593674394052704E-2</v>
      </c>
      <c r="F29" s="40">
        <f>F23/F10</f>
        <v>0.10470225603357818</v>
      </c>
      <c r="G29" s="40"/>
      <c r="H29" s="40">
        <f>H23/H10</f>
        <v>7.9501685122773225E-2</v>
      </c>
      <c r="I29" s="40"/>
      <c r="J29" s="40">
        <f>J23/J10</f>
        <v>9.3711761721431336E-2</v>
      </c>
    </row>
    <row r="30" spans="1:13" ht="15" customHeight="1">
      <c r="A30" s="10"/>
      <c r="B30" s="245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</row>
    <row r="31" spans="1:13" ht="15" customHeight="1">
      <c r="A31" s="220" t="s">
        <v>148</v>
      </c>
      <c r="D31" s="12"/>
    </row>
    <row r="32" spans="1:13" ht="15" customHeight="1">
      <c r="A32" s="10"/>
      <c r="B32" s="282"/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3"/>
    </row>
  </sheetData>
  <mergeCells count="3">
    <mergeCell ref="A1:J1"/>
    <mergeCell ref="A2:J2"/>
    <mergeCell ref="A3:J3"/>
  </mergeCells>
  <phoneticPr fontId="2" type="noConversion"/>
  <printOptions horizontalCentered="1"/>
  <pageMargins left="0.75" right="0.75" top="0.5" bottom="0.5" header="0.5" footer="0.25"/>
  <pageSetup scale="92" firstPageNumber="2" orientation="portrait" r:id="rId1"/>
  <headerFooter scaleWithDoc="0" alignWithMargins="0">
    <oddFooter>&amp;R&amp;"Arial,Regular"&amp;10  Q4 FY23 Stat Book /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E35"/>
  <sheetViews>
    <sheetView view="pageBreakPreview" zoomScaleNormal="80" zoomScaleSheetLayoutView="100" workbookViewId="0">
      <selection sqref="A1:Q1"/>
    </sheetView>
  </sheetViews>
  <sheetFormatPr defaultColWidth="10.625" defaultRowHeight="12.75"/>
  <cols>
    <col min="1" max="1" width="3.125" style="20" customWidth="1"/>
    <col min="2" max="2" width="36.125" style="20" customWidth="1"/>
    <col min="3" max="3" width="12" style="20" customWidth="1"/>
    <col min="4" max="4" width="0.625" style="20" customWidth="1"/>
    <col min="5" max="5" width="12" style="20" customWidth="1"/>
    <col min="6" max="6" width="0.625" style="20" customWidth="1"/>
    <col min="7" max="7" width="12" style="20" customWidth="1"/>
    <col min="8" max="8" width="0.625" style="20" customWidth="1"/>
    <col min="9" max="9" width="12" style="20" customWidth="1"/>
    <col min="10" max="10" width="0.625" style="10" customWidth="1"/>
    <col min="11" max="11" width="12" style="10" customWidth="1"/>
    <col min="12" max="12" width="0.625" style="10" customWidth="1"/>
    <col min="13" max="13" width="12" style="10" customWidth="1"/>
    <col min="14" max="14" width="0.625" style="10" customWidth="1"/>
    <col min="15" max="15" width="12" style="10" customWidth="1"/>
    <col min="16" max="16" width="0.625" style="10" customWidth="1"/>
    <col min="17" max="17" width="12" style="10" customWidth="1"/>
    <col min="18" max="16384" width="10.625" style="10"/>
  </cols>
  <sheetData>
    <row r="1" spans="1:239" s="171" customFormat="1" ht="24.75" customHeight="1">
      <c r="A1" s="518" t="s">
        <v>244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239" s="171" customFormat="1" ht="24.75" customHeight="1">
      <c r="A2" s="518" t="s">
        <v>134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239" s="171" customFormat="1" ht="24.75" customHeight="1">
      <c r="A3" s="518" t="s">
        <v>286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239" s="78" customFormat="1" ht="18">
      <c r="A4" s="82"/>
      <c r="B4" s="98"/>
      <c r="C4" s="28"/>
      <c r="D4" s="28"/>
      <c r="E4" s="98"/>
      <c r="F4" s="98"/>
      <c r="G4" s="82"/>
      <c r="H4" s="82"/>
      <c r="I4" s="82"/>
    </row>
    <row r="5" spans="1:239" ht="13.5" customHeight="1">
      <c r="A5" s="20" t="s">
        <v>94</v>
      </c>
      <c r="B5" s="177"/>
      <c r="C5" s="177"/>
      <c r="D5" s="177"/>
      <c r="E5" s="177"/>
      <c r="F5" s="177"/>
      <c r="G5" s="177"/>
      <c r="H5" s="177"/>
      <c r="I5" s="177"/>
      <c r="J5" s="164"/>
      <c r="K5" s="164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</row>
    <row r="6" spans="1:239" ht="13.5" customHeight="1">
      <c r="A6" s="20" t="s">
        <v>51</v>
      </c>
      <c r="B6" s="177"/>
      <c r="C6" s="178"/>
      <c r="D6" s="178"/>
      <c r="E6" s="178"/>
      <c r="F6" s="178"/>
      <c r="G6" s="178"/>
      <c r="H6" s="178"/>
      <c r="I6" s="178"/>
      <c r="L6" s="164"/>
    </row>
    <row r="7" spans="1:239" s="165" customFormat="1" ht="19.5" customHeight="1" thickBot="1">
      <c r="A7" s="12"/>
      <c r="B7" s="12"/>
      <c r="C7" s="29" t="s">
        <v>4</v>
      </c>
      <c r="D7" s="29"/>
      <c r="E7" s="29"/>
      <c r="F7" s="29"/>
      <c r="G7" s="29"/>
      <c r="H7" s="29"/>
      <c r="I7" s="29"/>
      <c r="K7" s="29" t="s">
        <v>5</v>
      </c>
      <c r="L7" s="29"/>
      <c r="M7" s="29"/>
      <c r="N7" s="29"/>
      <c r="O7" s="29"/>
      <c r="P7" s="29"/>
      <c r="Q7" s="29"/>
    </row>
    <row r="8" spans="1:239" s="24" customFormat="1" ht="15.75" customHeight="1">
      <c r="A8" s="99"/>
      <c r="B8" s="99"/>
      <c r="C8" s="24" t="s">
        <v>135</v>
      </c>
      <c r="E8" s="24" t="s">
        <v>136</v>
      </c>
      <c r="G8" s="24" t="s">
        <v>137</v>
      </c>
      <c r="I8" s="24" t="s">
        <v>138</v>
      </c>
      <c r="K8" s="24" t="s">
        <v>135</v>
      </c>
      <c r="M8" s="24" t="s">
        <v>136</v>
      </c>
      <c r="O8" s="24" t="s">
        <v>137</v>
      </c>
      <c r="Q8" s="24" t="s">
        <v>138</v>
      </c>
    </row>
    <row r="9" spans="1:239" s="24" customFormat="1" ht="15.75" customHeight="1">
      <c r="A9" s="99"/>
      <c r="B9" s="99"/>
      <c r="C9" s="11" t="s">
        <v>254</v>
      </c>
      <c r="D9" s="11"/>
      <c r="E9" s="11" t="s">
        <v>139</v>
      </c>
      <c r="F9" s="11"/>
      <c r="G9" s="11" t="s">
        <v>139</v>
      </c>
      <c r="H9" s="11"/>
      <c r="I9" s="11" t="s">
        <v>139</v>
      </c>
      <c r="K9" s="11" t="s">
        <v>254</v>
      </c>
      <c r="M9" s="11" t="s">
        <v>139</v>
      </c>
      <c r="O9" s="11" t="s">
        <v>139</v>
      </c>
      <c r="Q9" s="11" t="s">
        <v>139</v>
      </c>
    </row>
    <row r="10" spans="1:239" s="24" customFormat="1" ht="15.75">
      <c r="A10" s="33"/>
      <c r="B10" s="31"/>
      <c r="C10" s="11"/>
      <c r="D10" s="11"/>
      <c r="E10" s="11"/>
      <c r="F10" s="11"/>
      <c r="G10" s="11"/>
      <c r="H10" s="11"/>
      <c r="I10" s="11"/>
    </row>
    <row r="11" spans="1:239" s="165" customFormat="1" ht="15">
      <c r="A11" s="9"/>
      <c r="B11" s="31"/>
      <c r="C11" s="12"/>
      <c r="D11" s="12"/>
      <c r="E11" s="12"/>
      <c r="F11" s="12"/>
      <c r="G11" s="12"/>
      <c r="H11" s="12"/>
      <c r="I11" s="12"/>
    </row>
    <row r="12" spans="1:239" s="165" customFormat="1" ht="15">
      <c r="A12" s="12" t="s">
        <v>255</v>
      </c>
      <c r="B12" s="9"/>
      <c r="C12" s="23">
        <v>5179</v>
      </c>
      <c r="D12" s="23"/>
      <c r="E12" s="23">
        <v>5315</v>
      </c>
      <c r="F12" s="23"/>
      <c r="G12" s="23">
        <v>5845</v>
      </c>
      <c r="H12" s="23"/>
      <c r="I12" s="23">
        <v>6394</v>
      </c>
      <c r="K12" s="103">
        <v>7040</v>
      </c>
      <c r="L12" s="103"/>
      <c r="M12" s="103">
        <v>7344</v>
      </c>
      <c r="N12" s="103"/>
      <c r="O12" s="103">
        <v>7980</v>
      </c>
      <c r="Q12" s="103">
        <v>8132</v>
      </c>
    </row>
    <row r="13" spans="1:239" s="165" customFormat="1" ht="15">
      <c r="A13" s="12"/>
      <c r="B13" s="9"/>
      <c r="C13" s="1"/>
      <c r="D13" s="1"/>
      <c r="E13" s="1"/>
      <c r="F13" s="1"/>
      <c r="G13" s="1"/>
      <c r="H13" s="1"/>
      <c r="I13" s="1"/>
    </row>
    <row r="14" spans="1:239" s="165" customFormat="1" ht="17.850000000000001" customHeight="1">
      <c r="A14" s="12" t="s">
        <v>105</v>
      </c>
      <c r="B14" s="9"/>
      <c r="C14" s="4"/>
      <c r="D14" s="4"/>
      <c r="E14" s="4"/>
      <c r="F14" s="4"/>
      <c r="G14" s="4"/>
      <c r="H14" s="4"/>
      <c r="I14" s="4"/>
    </row>
    <row r="15" spans="1:239" s="5" customFormat="1" ht="15">
      <c r="A15" s="100"/>
      <c r="B15" s="9" t="s">
        <v>106</v>
      </c>
      <c r="C15" s="4">
        <v>871</v>
      </c>
      <c r="D15" s="4"/>
      <c r="E15" s="4">
        <v>971</v>
      </c>
      <c r="F15" s="4"/>
      <c r="G15" s="4">
        <v>1046</v>
      </c>
      <c r="H15" s="4"/>
      <c r="I15" s="4">
        <v>1172</v>
      </c>
      <c r="K15" s="5">
        <v>1274</v>
      </c>
      <c r="M15" s="5">
        <v>1557</v>
      </c>
      <c r="O15" s="5">
        <v>1652</v>
      </c>
      <c r="Q15" s="5">
        <v>1577</v>
      </c>
    </row>
    <row r="16" spans="1:239" s="5" customFormat="1" ht="15">
      <c r="A16" s="100"/>
      <c r="B16" s="9" t="s">
        <v>107</v>
      </c>
      <c r="C16" s="4">
        <v>2303</v>
      </c>
      <c r="D16" s="4"/>
      <c r="E16" s="4">
        <v>2561</v>
      </c>
      <c r="F16" s="4"/>
      <c r="G16" s="4">
        <v>2908</v>
      </c>
      <c r="H16" s="4"/>
      <c r="I16" s="4">
        <v>3027</v>
      </c>
      <c r="K16" s="5">
        <v>3291</v>
      </c>
      <c r="M16" s="5">
        <v>3488</v>
      </c>
      <c r="O16" s="5">
        <v>3745</v>
      </c>
      <c r="Q16" s="5">
        <v>3602</v>
      </c>
    </row>
    <row r="17" spans="1:17" s="5" customFormat="1" ht="15">
      <c r="A17" s="100"/>
      <c r="B17" s="100" t="s">
        <v>246</v>
      </c>
      <c r="C17" s="4">
        <v>239</v>
      </c>
      <c r="D17" s="4"/>
      <c r="E17" s="4">
        <v>249</v>
      </c>
      <c r="F17" s="4"/>
      <c r="G17" s="4">
        <v>256</v>
      </c>
      <c r="H17" s="4"/>
      <c r="I17" s="4">
        <v>245</v>
      </c>
      <c r="K17" s="5">
        <v>264</v>
      </c>
      <c r="M17" s="5">
        <v>289</v>
      </c>
      <c r="O17" s="5">
        <v>306</v>
      </c>
      <c r="Q17" s="5">
        <v>307</v>
      </c>
    </row>
    <row r="18" spans="1:17" s="5" customFormat="1" ht="15">
      <c r="A18" s="100"/>
      <c r="B18" s="100" t="s">
        <v>109</v>
      </c>
      <c r="C18" s="4">
        <v>193</v>
      </c>
      <c r="D18" s="4"/>
      <c r="E18" s="4">
        <v>195</v>
      </c>
      <c r="F18" s="4"/>
      <c r="G18" s="4">
        <v>197</v>
      </c>
      <c r="H18" s="4"/>
      <c r="I18" s="4">
        <v>204</v>
      </c>
      <c r="K18" s="5">
        <v>204</v>
      </c>
      <c r="M18" s="5">
        <v>205</v>
      </c>
      <c r="O18" s="5">
        <v>214</v>
      </c>
      <c r="Q18" s="5">
        <v>220</v>
      </c>
    </row>
    <row r="19" spans="1:17" s="5" customFormat="1" ht="15">
      <c r="A19" s="100"/>
      <c r="B19" s="100" t="s">
        <v>110</v>
      </c>
      <c r="C19" s="4">
        <v>3</v>
      </c>
      <c r="D19" s="4"/>
      <c r="E19" s="4">
        <v>4</v>
      </c>
      <c r="F19" s="4"/>
      <c r="G19" s="4">
        <v>4</v>
      </c>
      <c r="H19" s="4"/>
      <c r="I19" s="4">
        <v>4</v>
      </c>
      <c r="K19" s="5">
        <v>4</v>
      </c>
      <c r="M19" s="5">
        <v>5</v>
      </c>
      <c r="O19" s="5">
        <v>6</v>
      </c>
      <c r="Q19" s="5">
        <v>6</v>
      </c>
    </row>
    <row r="20" spans="1:17" s="5" customFormat="1" ht="15">
      <c r="A20" s="100"/>
      <c r="B20" s="100" t="s">
        <v>111</v>
      </c>
      <c r="C20" s="4">
        <v>87</v>
      </c>
      <c r="D20" s="4"/>
      <c r="E20" s="4">
        <v>98</v>
      </c>
      <c r="F20" s="4"/>
      <c r="G20" s="4">
        <v>101</v>
      </c>
      <c r="H20" s="4"/>
      <c r="I20" s="4">
        <v>106</v>
      </c>
      <c r="K20" s="5">
        <v>107</v>
      </c>
      <c r="M20" s="5">
        <v>124</v>
      </c>
      <c r="O20" s="5">
        <v>125</v>
      </c>
      <c r="Q20" s="5">
        <v>140</v>
      </c>
    </row>
    <row r="21" spans="1:17" s="5" customFormat="1" ht="15">
      <c r="A21" s="100"/>
      <c r="B21" s="12" t="s">
        <v>175</v>
      </c>
      <c r="C21" s="4">
        <v>375</v>
      </c>
      <c r="D21" s="4"/>
      <c r="E21" s="4">
        <v>394</v>
      </c>
      <c r="F21" s="4"/>
      <c r="G21" s="4">
        <v>405</v>
      </c>
      <c r="H21" s="4"/>
      <c r="I21" s="4">
        <v>407</v>
      </c>
      <c r="K21" s="5">
        <v>432</v>
      </c>
      <c r="M21" s="5">
        <v>446</v>
      </c>
      <c r="O21" s="5">
        <v>480</v>
      </c>
      <c r="Q21" s="5">
        <v>504</v>
      </c>
    </row>
    <row r="22" spans="1:17" s="165" customFormat="1" ht="15">
      <c r="A22" s="9"/>
      <c r="B22" s="12" t="s">
        <v>113</v>
      </c>
      <c r="C22" s="17">
        <v>464</v>
      </c>
      <c r="D22" s="36"/>
      <c r="E22" s="17">
        <v>501</v>
      </c>
      <c r="F22" s="36"/>
      <c r="G22" s="17">
        <v>573</v>
      </c>
      <c r="H22" s="36"/>
      <c r="I22" s="17">
        <v>556</v>
      </c>
      <c r="K22" s="17">
        <v>630</v>
      </c>
      <c r="M22" s="17">
        <v>678</v>
      </c>
      <c r="O22" s="17">
        <v>750</v>
      </c>
      <c r="Q22" s="17">
        <v>671</v>
      </c>
    </row>
    <row r="23" spans="1:17" s="165" customFormat="1" ht="15">
      <c r="A23" s="12"/>
      <c r="B23" s="12"/>
      <c r="C23" s="4">
        <f>SUM(C15:C22)</f>
        <v>4535</v>
      </c>
      <c r="D23" s="4"/>
      <c r="E23" s="4">
        <f>SUM(E15:E22)</f>
        <v>4973</v>
      </c>
      <c r="F23" s="4"/>
      <c r="G23" s="4">
        <f>SUM(G15:G22)</f>
        <v>5490</v>
      </c>
      <c r="H23" s="4"/>
      <c r="I23" s="4">
        <f>SUM(I15:I22)</f>
        <v>5721</v>
      </c>
      <c r="K23" s="4">
        <f>SUM(K15:K22)</f>
        <v>6206</v>
      </c>
      <c r="M23" s="4">
        <f>SUM(M15:M22)</f>
        <v>6792</v>
      </c>
      <c r="O23" s="4">
        <f>SUM(O15:O22)</f>
        <v>7278</v>
      </c>
      <c r="Q23" s="4">
        <f>SUM(Q15:Q22)</f>
        <v>7027</v>
      </c>
    </row>
    <row r="24" spans="1:17" s="259" customFormat="1" ht="15">
      <c r="A24" s="236"/>
      <c r="B24" s="101"/>
      <c r="C24" s="41"/>
      <c r="D24" s="41"/>
      <c r="E24" s="41"/>
      <c r="F24" s="41"/>
      <c r="G24" s="41"/>
      <c r="H24" s="41"/>
      <c r="I24" s="41"/>
    </row>
    <row r="25" spans="1:17" s="165" customFormat="1" ht="15.75" thickBot="1">
      <c r="A25" s="9" t="s">
        <v>176</v>
      </c>
      <c r="B25" s="9"/>
      <c r="C25" s="25">
        <f>C12-C23</f>
        <v>644</v>
      </c>
      <c r="D25" s="51"/>
      <c r="E25" s="25">
        <f>E12-E23</f>
        <v>342</v>
      </c>
      <c r="F25" s="51"/>
      <c r="G25" s="25">
        <f>G12-G23</f>
        <v>355</v>
      </c>
      <c r="H25" s="51"/>
      <c r="I25" s="25">
        <f>I12-I23</f>
        <v>673</v>
      </c>
      <c r="K25" s="25">
        <f>K12-K23</f>
        <v>834</v>
      </c>
      <c r="M25" s="25">
        <f>M12-M23</f>
        <v>552</v>
      </c>
      <c r="O25" s="25">
        <f>O12-O23</f>
        <v>702</v>
      </c>
      <c r="Q25" s="25">
        <f>Q12-Q23</f>
        <v>1105</v>
      </c>
    </row>
    <row r="26" spans="1:17" s="165" customFormat="1" ht="15.75" thickTop="1">
      <c r="A26" s="9"/>
      <c r="B26" s="9"/>
      <c r="C26" s="1"/>
      <c r="D26" s="1"/>
      <c r="E26" s="1"/>
      <c r="F26" s="1"/>
      <c r="G26" s="1"/>
      <c r="H26" s="1"/>
      <c r="I26" s="1"/>
    </row>
    <row r="27" spans="1:17" s="165" customFormat="1" ht="15">
      <c r="A27" s="9"/>
      <c r="B27" s="9"/>
      <c r="C27" s="1"/>
      <c r="D27" s="1"/>
      <c r="E27" s="1"/>
      <c r="F27" s="1"/>
      <c r="G27" s="1"/>
      <c r="H27" s="1"/>
      <c r="I27" s="1"/>
    </row>
    <row r="28" spans="1:17" s="165" customFormat="1" ht="15">
      <c r="A28" s="9"/>
      <c r="B28" s="9"/>
      <c r="C28" s="4"/>
      <c r="D28" s="4"/>
      <c r="E28" s="4"/>
      <c r="F28" s="4"/>
      <c r="G28" s="4"/>
      <c r="H28" s="4"/>
      <c r="I28" s="4"/>
    </row>
    <row r="29" spans="1:17" s="165" customFormat="1" ht="15">
      <c r="A29" s="33" t="s">
        <v>126</v>
      </c>
      <c r="B29" s="102"/>
      <c r="C29" s="4"/>
      <c r="D29" s="4"/>
      <c r="E29" s="4"/>
      <c r="F29" s="4"/>
      <c r="G29" s="4"/>
      <c r="H29" s="4"/>
      <c r="I29" s="4"/>
    </row>
    <row r="30" spans="1:17" s="165" customFormat="1" ht="15">
      <c r="A30" s="33"/>
      <c r="B30" s="102"/>
      <c r="C30" s="1"/>
      <c r="D30" s="1"/>
      <c r="E30" s="1"/>
      <c r="F30" s="1"/>
      <c r="G30" s="1"/>
      <c r="H30" s="1"/>
      <c r="I30" s="1"/>
    </row>
    <row r="31" spans="1:17" s="165" customFormat="1" ht="15">
      <c r="A31" s="12" t="s">
        <v>127</v>
      </c>
      <c r="B31" s="9"/>
      <c r="C31" s="40">
        <f>C25/C12</f>
        <v>0.12434832979339641</v>
      </c>
      <c r="D31" s="40"/>
      <c r="E31" s="40">
        <f>E25/E12</f>
        <v>6.4346190028222019E-2</v>
      </c>
      <c r="F31" s="40"/>
      <c r="G31" s="40">
        <f>G25/G12</f>
        <v>6.0735671514114631E-2</v>
      </c>
      <c r="H31" s="40"/>
      <c r="I31" s="40">
        <f>I25/I12</f>
        <v>0.10525492649358774</v>
      </c>
      <c r="K31" s="40">
        <f>K25/K12</f>
        <v>0.11846590909090909</v>
      </c>
      <c r="M31" s="40">
        <f>M25/M12</f>
        <v>7.5163398692810454E-2</v>
      </c>
      <c r="O31" s="40">
        <f>O25/O12</f>
        <v>8.7969924812030073E-2</v>
      </c>
      <c r="Q31" s="40">
        <f>Q25/Q12</f>
        <v>0.13588293162813575</v>
      </c>
    </row>
    <row r="32" spans="1:17">
      <c r="A32" s="175"/>
      <c r="B32" s="177"/>
      <c r="C32" s="176"/>
      <c r="D32" s="176"/>
      <c r="E32" s="176"/>
      <c r="F32" s="176"/>
      <c r="G32" s="176"/>
      <c r="H32" s="176"/>
      <c r="I32" s="176"/>
    </row>
    <row r="33" spans="1:9" ht="15" customHeight="1">
      <c r="A33" s="220" t="s">
        <v>148</v>
      </c>
      <c r="B33" s="177"/>
      <c r="C33" s="177"/>
      <c r="D33" s="177"/>
      <c r="E33" s="177"/>
      <c r="F33" s="177"/>
      <c r="G33" s="177"/>
      <c r="H33" s="177"/>
      <c r="I33" s="177"/>
    </row>
    <row r="34" spans="1:9">
      <c r="A34" s="175"/>
      <c r="B34" s="177"/>
      <c r="C34" s="176"/>
      <c r="D34" s="176"/>
      <c r="E34" s="176"/>
      <c r="F34" s="176"/>
      <c r="G34" s="176"/>
      <c r="H34" s="176"/>
      <c r="I34" s="176"/>
    </row>
    <row r="35" spans="1:9" ht="21.75">
      <c r="A35" s="247"/>
      <c r="C35" s="221"/>
      <c r="D35" s="221"/>
    </row>
  </sheetData>
  <mergeCells count="3">
    <mergeCell ref="A1:Q1"/>
    <mergeCell ref="A2:Q2"/>
    <mergeCell ref="A3:Q3"/>
  </mergeCells>
  <printOptions horizontalCentered="1"/>
  <pageMargins left="0.75" right="0.75" top="0.5" bottom="0.5" header="0.5" footer="0.25"/>
  <pageSetup scale="60" firstPageNumber="2" orientation="portrait" r:id="rId1"/>
  <headerFooter scaleWithDoc="0" alignWithMargins="0">
    <oddFooter xml:space="preserve">&amp;L&amp;"Arial,Regular"&amp;10 17 / Q4 FY23 Stat Book&amp;R&amp;"Arial,Regular"&amp;10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B9DC-EE59-4A6E-B866-35AD727A9C45}">
  <sheetPr>
    <pageSetUpPr fitToPage="1"/>
  </sheetPr>
  <dimension ref="A1:IB35"/>
  <sheetViews>
    <sheetView view="pageBreakPreview" zoomScaleNormal="70" zoomScaleSheetLayoutView="100" workbookViewId="0">
      <selection sqref="A1:Q1"/>
    </sheetView>
  </sheetViews>
  <sheetFormatPr defaultColWidth="10.625" defaultRowHeight="12.75"/>
  <cols>
    <col min="1" max="1" width="3.125" style="20" customWidth="1"/>
    <col min="2" max="2" width="36.125" style="20" customWidth="1"/>
    <col min="3" max="3" width="12" style="20" customWidth="1"/>
    <col min="4" max="4" width="0.625" style="20" customWidth="1"/>
    <col min="5" max="5" width="12" style="20" customWidth="1"/>
    <col min="6" max="6" width="0.625" style="20" customWidth="1"/>
    <col min="7" max="7" width="12" style="20" customWidth="1"/>
    <col min="8" max="8" width="0.625" style="20" customWidth="1"/>
    <col min="9" max="9" width="12" style="20" customWidth="1"/>
    <col min="10" max="10" width="0.625" style="20" customWidth="1"/>
    <col min="11" max="11" width="12" style="20" customWidth="1"/>
    <col min="12" max="12" width="0.625" style="20" customWidth="1"/>
    <col min="13" max="13" width="12" style="20" customWidth="1"/>
    <col min="14" max="14" width="0.625" style="20" customWidth="1"/>
    <col min="15" max="15" width="12" style="20" customWidth="1"/>
    <col min="16" max="16" width="0.625" style="20" customWidth="1"/>
    <col min="17" max="17" width="12" style="20" customWidth="1"/>
    <col min="18" max="16384" width="10.625" style="10"/>
  </cols>
  <sheetData>
    <row r="1" spans="1:236" s="264" customFormat="1" ht="24.75" customHeight="1">
      <c r="A1" s="518" t="s">
        <v>244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236" s="264" customFormat="1" ht="24.75" customHeight="1">
      <c r="A2" s="518" t="s">
        <v>134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236" s="264" customFormat="1" ht="24.75" customHeight="1">
      <c r="A3" s="518" t="s">
        <v>285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236" s="78" customFormat="1" ht="18">
      <c r="A4" s="82"/>
      <c r="B4" s="98"/>
      <c r="C4" s="28"/>
      <c r="D4" s="28"/>
      <c r="E4" s="98"/>
      <c r="F4" s="98"/>
      <c r="G4" s="82"/>
      <c r="H4" s="82"/>
      <c r="I4" s="82"/>
      <c r="J4" s="28"/>
      <c r="K4" s="28"/>
      <c r="L4" s="28"/>
      <c r="M4" s="98"/>
      <c r="N4" s="98"/>
      <c r="O4" s="82"/>
      <c r="P4" s="82"/>
      <c r="Q4" s="82"/>
    </row>
    <row r="5" spans="1:236" ht="13.5" customHeight="1">
      <c r="A5" s="20" t="s">
        <v>149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</row>
    <row r="6" spans="1:236" ht="13.5" customHeight="1">
      <c r="A6" s="20" t="s">
        <v>51</v>
      </c>
      <c r="B6" s="177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236" s="165" customFormat="1" ht="19.5" customHeight="1" thickBot="1">
      <c r="A7" s="12"/>
      <c r="B7" s="12"/>
      <c r="C7" s="29" t="s">
        <v>52</v>
      </c>
      <c r="D7" s="29"/>
      <c r="E7" s="29"/>
      <c r="F7" s="29"/>
      <c r="G7" s="29"/>
      <c r="H7" s="29"/>
      <c r="I7" s="29"/>
      <c r="J7" s="178"/>
      <c r="K7" s="29" t="s">
        <v>215</v>
      </c>
      <c r="L7" s="29"/>
      <c r="M7" s="29"/>
      <c r="N7" s="29"/>
      <c r="O7" s="29"/>
      <c r="P7" s="29"/>
      <c r="Q7" s="29"/>
    </row>
    <row r="8" spans="1:236" s="24" customFormat="1" ht="15.75" customHeight="1">
      <c r="A8" s="99"/>
      <c r="B8" s="99"/>
      <c r="C8" s="24" t="s">
        <v>135</v>
      </c>
      <c r="E8" s="24" t="s">
        <v>136</v>
      </c>
      <c r="G8" s="24" t="s">
        <v>137</v>
      </c>
      <c r="I8" s="24" t="s">
        <v>138</v>
      </c>
      <c r="K8" s="24" t="s">
        <v>135</v>
      </c>
      <c r="M8" s="24" t="s">
        <v>136</v>
      </c>
      <c r="O8" s="24" t="s">
        <v>137</v>
      </c>
      <c r="Q8" s="24" t="s">
        <v>138</v>
      </c>
    </row>
    <row r="9" spans="1:236" s="24" customFormat="1" ht="15.75" customHeight="1">
      <c r="A9" s="99"/>
      <c r="B9" s="99"/>
      <c r="C9" s="11" t="s">
        <v>254</v>
      </c>
      <c r="D9" s="11"/>
      <c r="E9" s="11" t="s">
        <v>139</v>
      </c>
      <c r="F9" s="11"/>
      <c r="G9" s="11" t="s">
        <v>139</v>
      </c>
      <c r="H9" s="11"/>
      <c r="I9" s="11" t="s">
        <v>139</v>
      </c>
      <c r="J9" s="11"/>
      <c r="K9" s="11" t="s">
        <v>254</v>
      </c>
      <c r="L9" s="11"/>
      <c r="M9" s="11" t="s">
        <v>139</v>
      </c>
      <c r="N9" s="11"/>
      <c r="O9" s="11" t="s">
        <v>139</v>
      </c>
      <c r="P9" s="11"/>
      <c r="Q9" s="11" t="s">
        <v>139</v>
      </c>
    </row>
    <row r="10" spans="1:236" s="24" customFormat="1" ht="15.75">
      <c r="A10" s="33"/>
      <c r="B10" s="3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236" s="165" customFormat="1" ht="15">
      <c r="A11" s="9"/>
      <c r="B11" s="3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236" s="165" customFormat="1" ht="15">
      <c r="A12" s="12" t="s">
        <v>255</v>
      </c>
      <c r="B12" s="9"/>
      <c r="C12" s="23">
        <v>7677</v>
      </c>
      <c r="D12" s="23"/>
      <c r="E12" s="23">
        <v>8264</v>
      </c>
      <c r="F12" s="23"/>
      <c r="G12" s="23">
        <v>8800</v>
      </c>
      <c r="H12" s="23"/>
      <c r="I12" s="23">
        <v>8491</v>
      </c>
      <c r="J12" s="23"/>
      <c r="K12" s="23">
        <v>8160</v>
      </c>
      <c r="L12" s="23"/>
      <c r="M12" s="23">
        <v>8393</v>
      </c>
      <c r="N12" s="23"/>
      <c r="O12" s="356">
        <v>8658</v>
      </c>
      <c r="P12" s="23"/>
      <c r="Q12" s="356">
        <v>8296</v>
      </c>
    </row>
    <row r="13" spans="1:236" s="165" customFormat="1" ht="15">
      <c r="A13" s="12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05"/>
      <c r="P13" s="1"/>
      <c r="Q13" s="305"/>
    </row>
    <row r="14" spans="1:236" s="165" customFormat="1" ht="17.850000000000001" customHeight="1">
      <c r="A14" s="12" t="s">
        <v>105</v>
      </c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358"/>
      <c r="P14" s="4"/>
      <c r="Q14" s="358"/>
    </row>
    <row r="15" spans="1:236" s="5" customFormat="1" ht="15">
      <c r="A15" s="100"/>
      <c r="B15" s="9" t="s">
        <v>106</v>
      </c>
      <c r="C15" s="4">
        <v>1613</v>
      </c>
      <c r="D15" s="4"/>
      <c r="E15" s="4">
        <v>1855</v>
      </c>
      <c r="F15" s="4"/>
      <c r="G15" s="4">
        <v>1950</v>
      </c>
      <c r="H15" s="4"/>
      <c r="I15" s="4">
        <v>1683</v>
      </c>
      <c r="J15" s="4"/>
      <c r="K15" s="4">
        <v>1637</v>
      </c>
      <c r="L15" s="4"/>
      <c r="M15" s="4">
        <v>1727</v>
      </c>
      <c r="N15" s="4"/>
      <c r="O15" s="358">
        <v>1759</v>
      </c>
      <c r="P15" s="4"/>
      <c r="Q15" s="358">
        <v>1614</v>
      </c>
    </row>
    <row r="16" spans="1:236" s="5" customFormat="1" ht="15">
      <c r="A16" s="100"/>
      <c r="B16" s="9" t="s">
        <v>107</v>
      </c>
      <c r="C16" s="4">
        <v>3503</v>
      </c>
      <c r="D16" s="4"/>
      <c r="E16" s="4">
        <v>3915</v>
      </c>
      <c r="F16" s="4"/>
      <c r="G16" s="4">
        <v>4023</v>
      </c>
      <c r="H16" s="4"/>
      <c r="I16" s="4">
        <v>3791</v>
      </c>
      <c r="J16" s="4"/>
      <c r="K16" s="4">
        <v>3713</v>
      </c>
      <c r="L16" s="4"/>
      <c r="M16" s="4">
        <v>3828</v>
      </c>
      <c r="N16" s="4"/>
      <c r="O16" s="358">
        <v>3722</v>
      </c>
      <c r="P16" s="4"/>
      <c r="Q16" s="358">
        <v>3334</v>
      </c>
    </row>
    <row r="17" spans="1:17" s="5" customFormat="1" ht="15">
      <c r="A17" s="100"/>
      <c r="B17" s="100" t="s">
        <v>246</v>
      </c>
      <c r="C17" s="4">
        <v>318</v>
      </c>
      <c r="D17" s="4"/>
      <c r="E17" s="4">
        <v>348</v>
      </c>
      <c r="F17" s="4"/>
      <c r="G17" s="4">
        <v>373</v>
      </c>
      <c r="H17" s="4"/>
      <c r="I17" s="4">
        <v>371</v>
      </c>
      <c r="J17" s="4"/>
      <c r="K17" s="4">
        <v>390</v>
      </c>
      <c r="L17" s="4"/>
      <c r="M17" s="4">
        <v>414</v>
      </c>
      <c r="N17" s="4"/>
      <c r="O17" s="358">
        <v>426</v>
      </c>
      <c r="P17" s="4"/>
      <c r="Q17" s="358">
        <v>431</v>
      </c>
    </row>
    <row r="18" spans="1:17" s="5" customFormat="1" ht="15">
      <c r="A18" s="100"/>
      <c r="B18" s="100" t="s">
        <v>109</v>
      </c>
      <c r="C18" s="4">
        <v>226</v>
      </c>
      <c r="D18" s="4"/>
      <c r="E18" s="4">
        <v>223</v>
      </c>
      <c r="F18" s="4"/>
      <c r="G18" s="4">
        <v>233</v>
      </c>
      <c r="H18" s="4"/>
      <c r="I18" s="4">
        <v>237</v>
      </c>
      <c r="J18" s="4"/>
      <c r="K18" s="4">
        <v>246</v>
      </c>
      <c r="L18" s="4"/>
      <c r="M18" s="4">
        <v>249</v>
      </c>
      <c r="N18" s="4"/>
      <c r="O18" s="358">
        <v>258</v>
      </c>
      <c r="P18" s="4"/>
      <c r="Q18" s="358">
        <v>267</v>
      </c>
    </row>
    <row r="19" spans="1:17" s="5" customFormat="1" ht="15">
      <c r="A19" s="100"/>
      <c r="B19" s="100" t="s">
        <v>110</v>
      </c>
      <c r="C19" s="4">
        <v>6</v>
      </c>
      <c r="D19" s="4"/>
      <c r="E19" s="4">
        <v>7</v>
      </c>
      <c r="F19" s="4"/>
      <c r="G19" s="4">
        <v>9</v>
      </c>
      <c r="H19" s="4"/>
      <c r="I19" s="4">
        <v>10</v>
      </c>
      <c r="J19" s="4"/>
      <c r="K19" s="4">
        <v>9</v>
      </c>
      <c r="L19" s="4"/>
      <c r="M19" s="4">
        <v>10</v>
      </c>
      <c r="N19" s="4"/>
      <c r="O19" s="358">
        <v>9</v>
      </c>
      <c r="P19" s="4"/>
      <c r="Q19" s="358">
        <v>8</v>
      </c>
    </row>
    <row r="20" spans="1:17" s="5" customFormat="1" ht="15">
      <c r="A20" s="100"/>
      <c r="B20" s="100" t="s">
        <v>111</v>
      </c>
      <c r="C20" s="4">
        <v>136</v>
      </c>
      <c r="D20" s="4"/>
      <c r="E20" s="4">
        <v>149</v>
      </c>
      <c r="F20" s="4"/>
      <c r="G20" s="4">
        <v>148</v>
      </c>
      <c r="H20" s="4"/>
      <c r="I20" s="4">
        <v>151</v>
      </c>
      <c r="J20" s="4"/>
      <c r="K20" s="4">
        <v>155</v>
      </c>
      <c r="L20" s="4"/>
      <c r="M20" s="4">
        <v>162</v>
      </c>
      <c r="N20" s="4"/>
      <c r="O20" s="358">
        <v>155</v>
      </c>
      <c r="P20" s="4"/>
      <c r="Q20" s="358">
        <v>162</v>
      </c>
    </row>
    <row r="21" spans="1:17" s="5" customFormat="1" ht="15">
      <c r="A21" s="100"/>
      <c r="B21" s="12" t="s">
        <v>175</v>
      </c>
      <c r="C21" s="4">
        <v>491</v>
      </c>
      <c r="D21" s="4"/>
      <c r="E21" s="4">
        <v>480</v>
      </c>
      <c r="F21" s="4"/>
      <c r="G21" s="4">
        <v>489</v>
      </c>
      <c r="H21" s="4"/>
      <c r="I21" s="4">
        <v>494</v>
      </c>
      <c r="J21" s="4"/>
      <c r="K21" s="4">
        <v>490</v>
      </c>
      <c r="L21" s="4"/>
      <c r="M21" s="4">
        <v>493</v>
      </c>
      <c r="N21" s="4"/>
      <c r="O21" s="358">
        <v>483</v>
      </c>
      <c r="P21" s="4"/>
      <c r="Q21" s="358">
        <v>495</v>
      </c>
    </row>
    <row r="22" spans="1:17" s="165" customFormat="1" ht="15">
      <c r="A22" s="9"/>
      <c r="B22" s="12" t="s">
        <v>113</v>
      </c>
      <c r="C22" s="17">
        <v>713</v>
      </c>
      <c r="D22" s="36"/>
      <c r="E22" s="17">
        <v>806</v>
      </c>
      <c r="F22" s="36"/>
      <c r="G22" s="17">
        <v>934</v>
      </c>
      <c r="H22" s="36"/>
      <c r="I22" s="17">
        <v>905</v>
      </c>
      <c r="J22" s="36"/>
      <c r="K22" s="17">
        <v>826</v>
      </c>
      <c r="L22" s="36"/>
      <c r="M22" s="17">
        <v>912</v>
      </c>
      <c r="N22" s="36"/>
      <c r="O22" s="359">
        <v>1002</v>
      </c>
      <c r="P22" s="36"/>
      <c r="Q22" s="359">
        <v>981</v>
      </c>
    </row>
    <row r="23" spans="1:17" s="165" customFormat="1" ht="15">
      <c r="A23" s="12"/>
      <c r="B23" s="12"/>
      <c r="C23" s="4">
        <f>SUM(C15:C22)</f>
        <v>7006</v>
      </c>
      <c r="D23" s="4"/>
      <c r="E23" s="4">
        <f>SUM(E15:E22)</f>
        <v>7783</v>
      </c>
      <c r="F23" s="4"/>
      <c r="G23" s="4">
        <f>SUM(G15:G22)</f>
        <v>8159</v>
      </c>
      <c r="H23" s="4"/>
      <c r="I23" s="4">
        <f>SUM(I15:I22)</f>
        <v>7642</v>
      </c>
      <c r="J23" s="4"/>
      <c r="K23" s="4">
        <f>SUM(K15:K22)</f>
        <v>7466</v>
      </c>
      <c r="L23" s="4"/>
      <c r="M23" s="4">
        <f>SUM(M15:M22)</f>
        <v>7795</v>
      </c>
      <c r="N23" s="4"/>
      <c r="O23" s="4">
        <f>SUM(O15:O22)</f>
        <v>7814</v>
      </c>
      <c r="P23" s="4"/>
      <c r="Q23" s="358">
        <f>SUM(Q15:Q22)</f>
        <v>7292</v>
      </c>
    </row>
    <row r="24" spans="1:17" s="259" customFormat="1" ht="15">
      <c r="A24" s="236"/>
      <c r="B24" s="10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</row>
    <row r="25" spans="1:17" s="165" customFormat="1" ht="15.75" thickBot="1">
      <c r="A25" s="9" t="s">
        <v>176</v>
      </c>
      <c r="B25" s="9"/>
      <c r="C25" s="25">
        <f>C12-C23</f>
        <v>671</v>
      </c>
      <c r="D25" s="51"/>
      <c r="E25" s="25">
        <f>E12-E23</f>
        <v>481</v>
      </c>
      <c r="F25" s="51"/>
      <c r="G25" s="25">
        <f>G12-G23</f>
        <v>641</v>
      </c>
      <c r="H25" s="51"/>
      <c r="I25" s="25">
        <f>I12-I23</f>
        <v>849</v>
      </c>
      <c r="J25" s="51"/>
      <c r="K25" s="25">
        <f>K12-K23</f>
        <v>694</v>
      </c>
      <c r="L25" s="51"/>
      <c r="M25" s="25">
        <f>M12-M23</f>
        <v>598</v>
      </c>
      <c r="N25" s="51"/>
      <c r="O25" s="25">
        <f>O12-O23</f>
        <v>844</v>
      </c>
      <c r="P25" s="51"/>
      <c r="Q25" s="25">
        <f>Q12-Q23</f>
        <v>1004</v>
      </c>
    </row>
    <row r="26" spans="1:17" s="165" customFormat="1" ht="15.75" thickTop="1">
      <c r="A26" s="9"/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165" customFormat="1" ht="15">
      <c r="A27" s="9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165" customFormat="1" ht="15">
      <c r="A28" s="9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s="165" customFormat="1" ht="15">
      <c r="A29" s="33" t="s">
        <v>126</v>
      </c>
      <c r="B29" s="10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165" customFormat="1" ht="15">
      <c r="A30" s="33"/>
      <c r="B30" s="10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165" customFormat="1" ht="15">
      <c r="A31" s="12" t="s">
        <v>127</v>
      </c>
      <c r="B31" s="9"/>
      <c r="C31" s="40">
        <f>C25/C12</f>
        <v>8.7403933828318348E-2</v>
      </c>
      <c r="D31" s="40"/>
      <c r="E31" s="40">
        <f>E25/E12</f>
        <v>5.8204259438528555E-2</v>
      </c>
      <c r="F31" s="40"/>
      <c r="G31" s="40">
        <f>G25/G12</f>
        <v>7.2840909090909095E-2</v>
      </c>
      <c r="H31" s="40"/>
      <c r="I31" s="40">
        <f>I25/I12</f>
        <v>9.9988222824166764E-2</v>
      </c>
      <c r="J31" s="40"/>
      <c r="K31" s="40">
        <f>K25/K12</f>
        <v>8.504901960784314E-2</v>
      </c>
      <c r="L31" s="40"/>
      <c r="M31" s="40">
        <f>M25/M12</f>
        <v>7.1249851066364833E-2</v>
      </c>
      <c r="N31" s="40"/>
      <c r="O31" s="40">
        <f>O25/O12</f>
        <v>9.7482097482097477E-2</v>
      </c>
      <c r="P31" s="40"/>
      <c r="Q31" s="40">
        <f>Q25/Q12</f>
        <v>0.1210221793635487</v>
      </c>
    </row>
    <row r="32" spans="1:17">
      <c r="A32" s="175"/>
      <c r="B32" s="177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</row>
    <row r="33" spans="1:17" ht="15" customHeight="1">
      <c r="A33" s="220" t="s">
        <v>148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</row>
    <row r="34" spans="1:17">
      <c r="A34" s="175"/>
      <c r="B34" s="177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</row>
    <row r="35" spans="1:17" ht="21.75">
      <c r="A35" s="247"/>
      <c r="C35" s="221"/>
      <c r="D35" s="221"/>
      <c r="J35" s="221"/>
      <c r="K35" s="221"/>
      <c r="L35" s="221"/>
    </row>
  </sheetData>
  <mergeCells count="3">
    <mergeCell ref="A1:Q1"/>
    <mergeCell ref="A2:Q2"/>
    <mergeCell ref="A3:Q3"/>
  </mergeCells>
  <printOptions horizontalCentered="1"/>
  <pageMargins left="0.75" right="0.75" top="0.5" bottom="0.5" header="0.5" footer="0.25"/>
  <pageSetup scale="60" firstPageNumber="2" orientation="portrait" r:id="rId1"/>
  <headerFooter scaleWithDoc="0" alignWithMargins="0">
    <oddFooter>&amp;R&amp;"Arial,Regular"&amp;10Q4 FY23 Stat Book /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55C66-4D15-47F0-8ECE-0CD715B95FE5}">
  <sheetPr>
    <pageSetUpPr fitToPage="1"/>
  </sheetPr>
  <dimension ref="A1:R47"/>
  <sheetViews>
    <sheetView view="pageBreakPreview" zoomScaleNormal="100" zoomScaleSheetLayoutView="100" workbookViewId="0">
      <selection sqref="A1:J1"/>
    </sheetView>
  </sheetViews>
  <sheetFormatPr defaultColWidth="10.625" defaultRowHeight="15" customHeight="1"/>
  <cols>
    <col min="1" max="1" width="2.625" style="20" customWidth="1"/>
    <col min="2" max="2" width="42" style="20" customWidth="1"/>
    <col min="3" max="3" width="10.625" style="20" customWidth="1"/>
    <col min="4" max="4" width="11.5" style="20" customWidth="1"/>
    <col min="5" max="5" width="0.625" style="20" customWidth="1"/>
    <col min="6" max="6" width="11.5" style="20" bestFit="1" customWidth="1"/>
    <col min="7" max="7" width="1" style="20" customWidth="1"/>
    <col min="8" max="8" width="11.5" style="20" bestFit="1" customWidth="1"/>
    <col min="9" max="9" width="1" style="20" customWidth="1"/>
    <col min="10" max="10" width="11.5" style="20" customWidth="1"/>
    <col min="11" max="11" width="10.625" style="10"/>
    <col min="12" max="12" width="11.625" style="374" bestFit="1" customWidth="1"/>
    <col min="13" max="13" width="19.625" style="10" bestFit="1" customWidth="1"/>
    <col min="14" max="15" width="16.125" style="10" bestFit="1" customWidth="1"/>
    <col min="16" max="16384" width="10.625" style="10"/>
  </cols>
  <sheetData>
    <row r="1" spans="1:18" s="513" customFormat="1" ht="21" customHeight="1">
      <c r="A1" s="530" t="s">
        <v>244</v>
      </c>
      <c r="B1" s="530"/>
      <c r="C1" s="530"/>
      <c r="D1" s="530"/>
      <c r="E1" s="530"/>
      <c r="F1" s="530"/>
      <c r="G1" s="530"/>
      <c r="H1" s="530"/>
      <c r="I1" s="530"/>
      <c r="J1" s="530"/>
      <c r="L1" s="514"/>
    </row>
    <row r="2" spans="1:18" s="513" customFormat="1" ht="21" customHeight="1">
      <c r="A2" s="530" t="s">
        <v>256</v>
      </c>
      <c r="B2" s="530"/>
      <c r="C2" s="530"/>
      <c r="D2" s="530"/>
      <c r="E2" s="530"/>
      <c r="F2" s="530"/>
      <c r="G2" s="530"/>
      <c r="H2" s="530"/>
      <c r="I2" s="530"/>
      <c r="J2" s="530"/>
      <c r="L2" s="514"/>
    </row>
    <row r="3" spans="1:18" s="513" customFormat="1" ht="21" customHeight="1">
      <c r="A3" s="530" t="s">
        <v>284</v>
      </c>
      <c r="B3" s="530"/>
      <c r="C3" s="530"/>
      <c r="D3" s="530"/>
      <c r="E3" s="530"/>
      <c r="F3" s="530"/>
      <c r="G3" s="530"/>
      <c r="H3" s="530"/>
      <c r="I3" s="530"/>
      <c r="J3" s="530"/>
      <c r="L3" s="514"/>
    </row>
    <row r="4" spans="1:18" s="78" customFormat="1" ht="15.75">
      <c r="A4" s="165"/>
      <c r="B4" s="98"/>
      <c r="C4" s="28"/>
      <c r="D4" s="98"/>
      <c r="E4" s="98"/>
      <c r="F4" s="98"/>
      <c r="G4" s="98"/>
      <c r="H4" s="98"/>
      <c r="I4" s="98"/>
      <c r="J4" s="98"/>
      <c r="L4" s="394"/>
    </row>
    <row r="5" spans="1:18" s="78" customFormat="1" ht="15.75">
      <c r="A5" s="239"/>
      <c r="B5" s="99"/>
      <c r="C5" s="28"/>
      <c r="D5" s="28"/>
      <c r="E5" s="28"/>
      <c r="F5" s="28"/>
      <c r="G5" s="28"/>
      <c r="H5" s="28"/>
      <c r="I5" s="28"/>
      <c r="J5" s="28"/>
      <c r="L5" s="394"/>
    </row>
    <row r="6" spans="1:18" s="44" customFormat="1" ht="15.75">
      <c r="A6" s="31"/>
      <c r="B6" s="12"/>
      <c r="C6" s="24"/>
      <c r="D6" s="24"/>
      <c r="E6" s="24"/>
      <c r="F6" s="24"/>
      <c r="G6" s="24"/>
      <c r="H6" s="24"/>
      <c r="I6" s="24"/>
      <c r="J6" s="24"/>
      <c r="L6" s="373"/>
    </row>
    <row r="7" spans="1:18" s="44" customFormat="1" ht="15.75">
      <c r="A7" s="33"/>
      <c r="B7" s="31"/>
      <c r="C7" s="30"/>
      <c r="D7" s="24"/>
      <c r="E7" s="24"/>
      <c r="F7" s="24"/>
      <c r="G7" s="24"/>
      <c r="H7" s="24"/>
      <c r="I7" s="24"/>
      <c r="J7" s="271"/>
      <c r="L7" s="373"/>
    </row>
    <row r="8" spans="1:18" ht="15.75">
      <c r="A8" s="65"/>
      <c r="B8" s="12"/>
      <c r="C8" s="32"/>
      <c r="D8" s="34" t="s">
        <v>4</v>
      </c>
      <c r="E8" s="62"/>
      <c r="F8" s="34" t="s">
        <v>5</v>
      </c>
      <c r="G8" s="108"/>
      <c r="H8" s="34" t="s">
        <v>52</v>
      </c>
      <c r="I8" s="108"/>
      <c r="J8" s="34" t="s">
        <v>215</v>
      </c>
      <c r="L8" s="379"/>
      <c r="M8" s="11"/>
      <c r="N8" s="11"/>
      <c r="O8" s="11"/>
      <c r="P8" s="11"/>
    </row>
    <row r="9" spans="1:18" s="165" customFormat="1" ht="6" customHeight="1">
      <c r="A9" s="12"/>
      <c r="B9" s="12"/>
      <c r="C9" s="32"/>
      <c r="D9" s="32"/>
      <c r="E9" s="32"/>
      <c r="F9" s="32"/>
      <c r="G9" s="32"/>
      <c r="H9" s="32"/>
      <c r="I9" s="32"/>
      <c r="J9" s="32"/>
      <c r="L9" s="310"/>
    </row>
    <row r="10" spans="1:18" s="165" customFormat="1" ht="15" customHeight="1">
      <c r="A10" s="65" t="s">
        <v>248</v>
      </c>
      <c r="B10" s="12"/>
      <c r="C10" s="32"/>
      <c r="D10" s="32"/>
      <c r="E10" s="32"/>
      <c r="F10" s="32"/>
      <c r="G10" s="32"/>
      <c r="H10" s="32"/>
      <c r="I10" s="32"/>
      <c r="J10" s="32"/>
      <c r="L10" s="310"/>
    </row>
    <row r="11" spans="1:18">
      <c r="A11" s="9" t="s">
        <v>249</v>
      </c>
      <c r="B11" s="12"/>
      <c r="C11" s="1"/>
      <c r="D11" s="72">
        <v>2539136</v>
      </c>
      <c r="E11" s="72"/>
      <c r="F11" s="72">
        <v>3129231</v>
      </c>
      <c r="G11" s="72"/>
      <c r="H11" s="72">
        <v>3095515</v>
      </c>
      <c r="I11" s="72"/>
      <c r="J11" s="72">
        <v>2844682</v>
      </c>
      <c r="L11" s="305"/>
      <c r="M11" s="1"/>
      <c r="N11" s="1"/>
      <c r="P11" s="1"/>
    </row>
    <row r="12" spans="1:18" s="165" customFormat="1" ht="4.5" customHeight="1">
      <c r="A12" s="12"/>
      <c r="B12" s="12"/>
      <c r="C12" s="1"/>
      <c r="D12" s="1"/>
      <c r="E12" s="1"/>
      <c r="F12" s="1"/>
      <c r="G12" s="1"/>
      <c r="H12" s="1"/>
      <c r="I12" s="1"/>
      <c r="J12" s="1"/>
      <c r="L12" s="310"/>
    </row>
    <row r="13" spans="1:18">
      <c r="A13" s="97" t="s">
        <v>183</v>
      </c>
      <c r="B13" s="12"/>
      <c r="C13" s="1"/>
      <c r="D13" s="184"/>
      <c r="E13" s="1"/>
      <c r="F13" s="1"/>
      <c r="G13" s="1"/>
      <c r="H13" s="1"/>
      <c r="I13" s="1"/>
      <c r="J13" s="1"/>
      <c r="L13" s="305"/>
      <c r="M13" s="1"/>
      <c r="N13" s="1"/>
      <c r="P13" s="1"/>
    </row>
    <row r="14" spans="1:18" s="165" customFormat="1" ht="4.5" customHeight="1">
      <c r="A14" s="12"/>
      <c r="B14" s="12"/>
      <c r="C14" s="1"/>
      <c r="D14" s="1"/>
      <c r="E14" s="1"/>
      <c r="F14" s="1"/>
      <c r="G14" s="1"/>
      <c r="H14" s="1"/>
      <c r="I14" s="1"/>
      <c r="J14" s="305"/>
      <c r="L14" s="310"/>
    </row>
    <row r="15" spans="1:18">
      <c r="A15" s="10"/>
      <c r="B15" s="9" t="s">
        <v>257</v>
      </c>
      <c r="C15" s="1"/>
      <c r="D15" s="184">
        <v>3911</v>
      </c>
      <c r="E15" s="1"/>
      <c r="F15" s="1">
        <v>4312</v>
      </c>
      <c r="G15" s="1"/>
      <c r="H15" s="1">
        <v>4549</v>
      </c>
      <c r="I15" s="1"/>
      <c r="J15" s="305">
        <v>4361</v>
      </c>
      <c r="L15" s="305"/>
      <c r="M15" s="1"/>
      <c r="N15" s="1"/>
      <c r="P15" s="1"/>
      <c r="Q15" s="276"/>
      <c r="R15" s="531"/>
    </row>
    <row r="16" spans="1:18">
      <c r="A16" s="10"/>
      <c r="B16" s="9" t="s">
        <v>258</v>
      </c>
      <c r="C16" s="1"/>
      <c r="D16" s="184">
        <v>3336</v>
      </c>
      <c r="E16" s="1"/>
      <c r="F16" s="1">
        <v>4048</v>
      </c>
      <c r="G16" s="1"/>
      <c r="H16" s="1">
        <v>4223</v>
      </c>
      <c r="I16" s="1"/>
      <c r="J16" s="305">
        <v>4021</v>
      </c>
      <c r="L16" s="305"/>
      <c r="M16" s="1"/>
      <c r="N16" s="1"/>
      <c r="P16" s="1"/>
      <c r="Q16" s="276"/>
      <c r="R16" s="531"/>
    </row>
    <row r="17" spans="1:18">
      <c r="A17" s="10"/>
      <c r="B17" s="9" t="s">
        <v>259</v>
      </c>
      <c r="C17" s="1"/>
      <c r="D17" s="184">
        <v>2165</v>
      </c>
      <c r="E17" s="1"/>
      <c r="F17" s="1">
        <v>1594</v>
      </c>
      <c r="G17" s="1"/>
      <c r="H17" s="1">
        <v>1130</v>
      </c>
      <c r="I17" s="1"/>
      <c r="J17" s="305">
        <v>781</v>
      </c>
      <c r="L17" s="305"/>
      <c r="M17" s="1"/>
      <c r="N17" s="1"/>
      <c r="P17" s="1"/>
      <c r="Q17" s="276"/>
      <c r="R17" s="531"/>
    </row>
    <row r="18" spans="1:18" ht="15.75" thickBot="1">
      <c r="A18" s="9"/>
      <c r="B18" s="96" t="s">
        <v>260</v>
      </c>
      <c r="C18" s="1"/>
      <c r="D18" s="104">
        <f>D15+D16+D17</f>
        <v>9412</v>
      </c>
      <c r="E18" s="1"/>
      <c r="F18" s="104">
        <f>F15+F16+F17</f>
        <v>9954</v>
      </c>
      <c r="G18" s="1"/>
      <c r="H18" s="104">
        <f>H15+H16+H17</f>
        <v>9902</v>
      </c>
      <c r="I18" s="1"/>
      <c r="J18" s="387">
        <f>J15+J16+J17</f>
        <v>9163</v>
      </c>
      <c r="L18" s="305"/>
      <c r="M18" s="1"/>
      <c r="N18" s="1"/>
      <c r="P18" s="1"/>
      <c r="Q18" s="90"/>
      <c r="R18" s="531"/>
    </row>
    <row r="19" spans="1:18" s="165" customFormat="1" ht="4.5" customHeight="1" thickTop="1">
      <c r="A19" s="12"/>
      <c r="B19" s="12"/>
      <c r="C19" s="1"/>
      <c r="D19" s="1"/>
      <c r="E19" s="1"/>
      <c r="F19" s="1"/>
      <c r="G19" s="1"/>
      <c r="H19" s="1"/>
      <c r="I19" s="1"/>
      <c r="J19" s="305"/>
      <c r="L19" s="305"/>
      <c r="M19" s="1"/>
      <c r="N19" s="1"/>
      <c r="P19" s="1"/>
    </row>
    <row r="20" spans="1:18">
      <c r="A20" s="9" t="s">
        <v>250</v>
      </c>
      <c r="B20" s="12"/>
      <c r="C20" s="46"/>
      <c r="D20" s="26">
        <v>8.93</v>
      </c>
      <c r="E20" s="26"/>
      <c r="F20" s="26">
        <v>9.6999999999999993</v>
      </c>
      <c r="G20" s="26"/>
      <c r="H20" s="26">
        <v>10.64</v>
      </c>
      <c r="I20" s="26"/>
      <c r="J20" s="317">
        <v>11.7</v>
      </c>
      <c r="L20" s="446"/>
      <c r="M20" s="73"/>
      <c r="N20" s="73"/>
      <c r="O20" s="205"/>
      <c r="P20" s="73"/>
    </row>
    <row r="21" spans="1:18" s="165" customFormat="1" ht="4.5" customHeight="1">
      <c r="A21" s="12"/>
      <c r="B21" s="12"/>
      <c r="C21" s="1"/>
      <c r="D21" s="20"/>
      <c r="E21" s="20"/>
      <c r="F21" s="20"/>
      <c r="G21" s="20"/>
      <c r="H21" s="20"/>
      <c r="I21" s="20"/>
      <c r="J21" s="20"/>
      <c r="L21" s="310"/>
    </row>
    <row r="22" spans="1:18" s="165" customFormat="1">
      <c r="A22" s="9" t="s">
        <v>197</v>
      </c>
      <c r="B22" s="12"/>
      <c r="C22" s="15"/>
      <c r="E22" s="15"/>
      <c r="F22" s="15"/>
      <c r="G22" s="15"/>
      <c r="H22" s="15"/>
      <c r="I22" s="15"/>
      <c r="J22" s="15"/>
      <c r="L22" s="172"/>
      <c r="M22" s="172"/>
      <c r="N22" s="172"/>
      <c r="O22" s="205"/>
      <c r="P22" s="172"/>
    </row>
    <row r="23" spans="1:18" s="165" customFormat="1" ht="4.5" customHeight="1">
      <c r="A23" s="9"/>
      <c r="B23" s="12"/>
      <c r="C23" s="15"/>
      <c r="D23" s="15"/>
      <c r="E23" s="15"/>
      <c r="F23" s="15"/>
      <c r="G23" s="15"/>
      <c r="H23" s="15"/>
      <c r="I23" s="15"/>
      <c r="J23" s="15"/>
      <c r="L23" s="172"/>
      <c r="M23" s="172"/>
      <c r="N23" s="172"/>
      <c r="P23" s="172"/>
    </row>
    <row r="24" spans="1:18">
      <c r="A24" s="10"/>
      <c r="B24" s="9" t="s">
        <v>257</v>
      </c>
      <c r="C24" s="1"/>
      <c r="D24" s="184">
        <v>0</v>
      </c>
      <c r="E24" s="15"/>
      <c r="F24" s="159">
        <v>0.10299999999999999</v>
      </c>
      <c r="G24" s="15"/>
      <c r="H24" s="159">
        <v>5.5E-2</v>
      </c>
      <c r="I24" s="2"/>
      <c r="J24" s="350">
        <v>-4.1000000000000002E-2</v>
      </c>
      <c r="L24" s="305"/>
      <c r="M24" s="1"/>
      <c r="N24" s="1"/>
      <c r="P24" s="1"/>
    </row>
    <row r="25" spans="1:18">
      <c r="A25" s="10"/>
      <c r="B25" s="9" t="s">
        <v>258</v>
      </c>
      <c r="C25" s="1"/>
      <c r="D25" s="184">
        <v>0</v>
      </c>
      <c r="E25" s="15"/>
      <c r="F25" s="159">
        <v>0.21299999999999999</v>
      </c>
      <c r="G25" s="15"/>
      <c r="H25" s="159">
        <v>4.2999999999999997E-2</v>
      </c>
      <c r="I25" s="2"/>
      <c r="J25" s="350">
        <v>-4.8000000000000001E-2</v>
      </c>
      <c r="L25" s="305"/>
      <c r="M25" s="1"/>
      <c r="N25" s="1"/>
      <c r="P25" s="1"/>
    </row>
    <row r="26" spans="1:18">
      <c r="A26" s="10"/>
      <c r="B26" s="9" t="s">
        <v>259</v>
      </c>
      <c r="C26" s="1"/>
      <c r="D26" s="184">
        <v>0</v>
      </c>
      <c r="E26" s="15"/>
      <c r="F26" s="159">
        <v>-0.26400000000000001</v>
      </c>
      <c r="G26" s="15"/>
      <c r="H26" s="159">
        <v>-0.29099999999999998</v>
      </c>
      <c r="I26" s="2"/>
      <c r="J26" s="350">
        <v>-0.309</v>
      </c>
      <c r="L26" s="305"/>
      <c r="M26" s="1"/>
      <c r="N26" s="1"/>
      <c r="P26" s="1"/>
    </row>
    <row r="27" spans="1:18" ht="15.75" thickBot="1">
      <c r="A27" s="9"/>
      <c r="B27" s="96" t="s">
        <v>261</v>
      </c>
      <c r="C27" s="1"/>
      <c r="D27" s="277">
        <v>5.0999999999999997E-2</v>
      </c>
      <c r="E27" s="15"/>
      <c r="F27" s="277">
        <v>5.8000000000000003E-2</v>
      </c>
      <c r="G27" s="15"/>
      <c r="H27" s="277">
        <v>-5.0000000000000001E-3</v>
      </c>
      <c r="I27" s="15"/>
      <c r="J27" s="351">
        <v>-7.4999999999999997E-2</v>
      </c>
      <c r="L27" s="305"/>
      <c r="M27" s="1"/>
      <c r="N27" s="1"/>
      <c r="P27" s="1"/>
    </row>
    <row r="28" spans="1:18" s="165" customFormat="1" ht="4.5" customHeight="1" thickTop="1">
      <c r="A28" s="9"/>
      <c r="B28" s="12"/>
      <c r="C28" s="15"/>
      <c r="D28" s="159"/>
      <c r="E28" s="15"/>
      <c r="F28" s="159"/>
      <c r="G28" s="15"/>
      <c r="H28" s="159"/>
      <c r="I28" s="15"/>
      <c r="J28" s="350"/>
      <c r="L28" s="172"/>
      <c r="M28" s="172"/>
      <c r="N28" s="172"/>
      <c r="P28" s="172"/>
    </row>
    <row r="29" spans="1:18" s="165" customFormat="1" ht="15" customHeight="1">
      <c r="A29" s="9" t="s">
        <v>262</v>
      </c>
      <c r="B29" s="12"/>
      <c r="C29" s="15"/>
      <c r="D29" s="159">
        <v>-4.0000000000000001E-3</v>
      </c>
      <c r="E29" s="2"/>
      <c r="F29" s="159">
        <v>8.5999999999999993E-2</v>
      </c>
      <c r="G29" s="2"/>
      <c r="H29" s="159">
        <v>9.7000000000000003E-2</v>
      </c>
      <c r="I29" s="2"/>
      <c r="J29" s="350">
        <v>0.1</v>
      </c>
      <c r="L29" s="172"/>
      <c r="M29" s="172"/>
      <c r="N29" s="172"/>
      <c r="P29" s="172"/>
    </row>
    <row r="30" spans="1:18" s="165" customFormat="1" ht="4.5" customHeight="1">
      <c r="A30" s="9"/>
      <c r="B30" s="12"/>
      <c r="C30" s="15"/>
      <c r="D30" s="15"/>
      <c r="E30" s="15"/>
      <c r="F30" s="15"/>
      <c r="G30" s="15"/>
      <c r="H30" s="15"/>
      <c r="I30" s="15"/>
      <c r="J30" s="15"/>
      <c r="L30" s="172"/>
      <c r="M30" s="172"/>
      <c r="N30" s="172"/>
      <c r="P30" s="172"/>
    </row>
    <row r="31" spans="1:18" s="165" customFormat="1">
      <c r="A31" s="9" t="s">
        <v>283</v>
      </c>
      <c r="B31" s="12"/>
      <c r="C31" s="15"/>
      <c r="D31" s="1"/>
      <c r="E31" s="1"/>
      <c r="F31" s="1"/>
      <c r="G31" s="1"/>
      <c r="H31" s="1"/>
      <c r="I31" s="1"/>
      <c r="J31" s="1"/>
      <c r="K31" s="91"/>
      <c r="L31" s="381"/>
      <c r="M31" s="91"/>
      <c r="N31" s="91"/>
      <c r="O31" s="205"/>
      <c r="P31" s="91"/>
    </row>
    <row r="32" spans="1:18" s="165" customFormat="1" ht="4.5" customHeight="1">
      <c r="A32" s="9"/>
      <c r="B32" s="12"/>
      <c r="C32" s="15"/>
      <c r="D32" s="15"/>
      <c r="E32" s="15"/>
      <c r="F32" s="15"/>
      <c r="G32" s="15"/>
      <c r="H32" s="15"/>
      <c r="I32" s="15"/>
      <c r="J32" s="15"/>
      <c r="L32" s="172"/>
      <c r="M32" s="172"/>
      <c r="N32" s="172"/>
      <c r="P32" s="172"/>
    </row>
    <row r="33" spans="1:16" s="165" customFormat="1">
      <c r="B33" s="9" t="s">
        <v>257</v>
      </c>
      <c r="C33" s="15"/>
      <c r="D33" s="1">
        <v>254</v>
      </c>
      <c r="E33" s="1"/>
      <c r="F33" s="1">
        <v>256</v>
      </c>
      <c r="G33" s="1"/>
      <c r="H33" s="1">
        <v>258</v>
      </c>
      <c r="I33" s="1"/>
      <c r="J33" s="305">
        <v>257</v>
      </c>
      <c r="K33" s="91"/>
      <c r="L33" s="381"/>
      <c r="M33" s="91"/>
      <c r="N33" s="91"/>
      <c r="O33" s="205"/>
      <c r="P33" s="1"/>
    </row>
    <row r="34" spans="1:16" ht="3" customHeight="1">
      <c r="B34" s="12"/>
      <c r="J34" s="328"/>
      <c r="P34" s="1"/>
    </row>
    <row r="35" spans="1:16" s="165" customFormat="1">
      <c r="B35" s="9" t="s">
        <v>263</v>
      </c>
      <c r="C35" s="15"/>
      <c r="D35" s="1">
        <v>281</v>
      </c>
      <c r="E35" s="1"/>
      <c r="F35" s="1">
        <v>359</v>
      </c>
      <c r="G35" s="1"/>
      <c r="H35" s="1">
        <v>359</v>
      </c>
      <c r="I35" s="1"/>
      <c r="J35" s="305">
        <v>359</v>
      </c>
      <c r="K35" s="91"/>
      <c r="L35" s="381"/>
      <c r="M35" s="91"/>
      <c r="N35" s="91"/>
      <c r="O35" s="205"/>
      <c r="P35" s="1"/>
    </row>
    <row r="36" spans="1:16" ht="3" customHeight="1">
      <c r="B36" s="12"/>
    </row>
    <row r="37" spans="1:16" s="165" customFormat="1" hidden="1">
      <c r="A37" s="12"/>
      <c r="B37" s="12"/>
      <c r="C37" s="1"/>
      <c r="D37" s="1"/>
      <c r="E37" s="1"/>
      <c r="F37" s="1"/>
      <c r="G37" s="1"/>
      <c r="H37" s="1"/>
      <c r="I37" s="1"/>
      <c r="J37" s="1"/>
      <c r="L37" s="310"/>
      <c r="O37" s="205"/>
      <c r="P37" s="207"/>
    </row>
    <row r="38" spans="1:16" s="165" customFormat="1" ht="3" hidden="1" customHeight="1">
      <c r="A38" s="12"/>
      <c r="B38" s="12"/>
      <c r="C38" s="1"/>
      <c r="D38" s="1"/>
      <c r="E38" s="1"/>
      <c r="F38" s="1"/>
      <c r="G38" s="1"/>
      <c r="H38" s="1"/>
      <c r="I38" s="1"/>
      <c r="J38" s="1"/>
      <c r="L38" s="310"/>
    </row>
    <row r="39" spans="1:16" ht="15.75" hidden="1" customHeight="1">
      <c r="B39" s="12"/>
      <c r="D39" s="2"/>
      <c r="F39" s="2"/>
      <c r="H39" s="2"/>
      <c r="J39" s="2"/>
    </row>
    <row r="40" spans="1:16" ht="3" hidden="1" customHeight="1">
      <c r="B40" s="12"/>
      <c r="J40" s="328"/>
    </row>
    <row r="41" spans="1:16" ht="15.75" hidden="1" customHeight="1">
      <c r="B41" s="12"/>
      <c r="D41" s="2"/>
      <c r="F41" s="2"/>
      <c r="H41" s="2"/>
      <c r="J41" s="2"/>
    </row>
    <row r="42" spans="1:16" ht="3" hidden="1" customHeight="1">
      <c r="B42" s="12"/>
      <c r="D42" s="2"/>
      <c r="F42" s="2"/>
      <c r="H42" s="2"/>
      <c r="J42" s="2"/>
    </row>
    <row r="43" spans="1:16" ht="15.6" hidden="1" customHeight="1">
      <c r="B43" s="12"/>
      <c r="D43" s="2"/>
      <c r="F43" s="2"/>
      <c r="H43" s="2"/>
      <c r="J43" s="2"/>
    </row>
    <row r="44" spans="1:16" ht="15.6" hidden="1" customHeight="1">
      <c r="B44" s="12"/>
      <c r="D44" s="2"/>
      <c r="F44" s="2"/>
      <c r="H44" s="2"/>
      <c r="J44" s="2"/>
    </row>
    <row r="45" spans="1:16">
      <c r="A45" s="12"/>
      <c r="B45" s="9"/>
      <c r="C45" s="40"/>
      <c r="D45" s="40"/>
      <c r="E45" s="40"/>
      <c r="F45" s="40"/>
      <c r="G45" s="10"/>
      <c r="H45" s="10"/>
      <c r="I45" s="10"/>
      <c r="J45" s="10"/>
    </row>
    <row r="46" spans="1:16" s="165" customFormat="1">
      <c r="A46" s="220" t="s">
        <v>148</v>
      </c>
      <c r="B46" s="12"/>
      <c r="C46" s="12"/>
      <c r="D46" s="12"/>
      <c r="E46" s="12"/>
      <c r="F46" s="12"/>
      <c r="G46" s="12"/>
      <c r="H46" s="12"/>
      <c r="I46" s="12"/>
      <c r="J46" s="12"/>
      <c r="L46" s="310"/>
    </row>
    <row r="47" spans="1:16" ht="15.75">
      <c r="A47" s="59"/>
      <c r="B47" s="278"/>
      <c r="C47" s="278"/>
      <c r="D47" s="278"/>
      <c r="E47" s="278"/>
      <c r="F47" s="278"/>
      <c r="G47" s="278"/>
      <c r="H47" s="278"/>
      <c r="I47" s="278"/>
      <c r="J47" s="278"/>
      <c r="K47" s="281"/>
      <c r="L47" s="395"/>
      <c r="M47" s="281"/>
      <c r="N47" s="281"/>
    </row>
  </sheetData>
  <mergeCells count="4">
    <mergeCell ref="R15:R18"/>
    <mergeCell ref="A3:J3"/>
    <mergeCell ref="A2:J2"/>
    <mergeCell ref="A1:J1"/>
  </mergeCells>
  <printOptions horizontalCentered="1"/>
  <pageMargins left="0.75" right="0.75" top="0.5" bottom="0.5" header="0.5" footer="0.25"/>
  <pageSetup scale="80" firstPageNumber="2" orientation="portrait" r:id="rId1"/>
  <headerFooter scaleWithDoc="0" alignWithMargins="0">
    <oddFooter>&amp;L&amp;"Arial,Regular"&amp;10 19 / Q4 FY23 Stat Book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1688-BFF1-467D-BD30-4CC4CAE60246}">
  <sheetPr>
    <pageSetUpPr fitToPage="1"/>
  </sheetPr>
  <dimension ref="A1:T95"/>
  <sheetViews>
    <sheetView view="pageBreakPreview" zoomScaleNormal="80" zoomScaleSheetLayoutView="100" workbookViewId="0"/>
  </sheetViews>
  <sheetFormatPr defaultColWidth="10.625" defaultRowHeight="15" customHeight="1"/>
  <cols>
    <col min="1" max="1" width="2.625" style="20" customWidth="1"/>
    <col min="2" max="2" width="46.5" style="20" customWidth="1"/>
    <col min="3" max="5" width="10.625" style="20" customWidth="1"/>
    <col min="6" max="6" width="11.625" style="20" bestFit="1" customWidth="1"/>
    <col min="7" max="7" width="1.625" style="20" customWidth="1"/>
    <col min="8" max="8" width="11.125" style="20" bestFit="1" customWidth="1"/>
    <col min="9" max="11" width="10.625" style="20" customWidth="1"/>
    <col min="12" max="15" width="11.125" style="10" bestFit="1" customWidth="1"/>
    <col min="16" max="16" width="10.625" style="10"/>
    <col min="17" max="20" width="11.125" style="10" bestFit="1" customWidth="1"/>
    <col min="21" max="16384" width="10.625" style="10"/>
  </cols>
  <sheetData>
    <row r="1" spans="1:20" s="171" customFormat="1" ht="24.75" customHeight="1">
      <c r="A1" s="27" t="s">
        <v>244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20" s="171" customFormat="1" ht="24.75" customHeight="1">
      <c r="A2" s="27" t="s">
        <v>247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20" s="171" customFormat="1" ht="24.75" customHeight="1">
      <c r="A3" s="27" t="s">
        <v>284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20" s="78" customFormat="1" ht="18">
      <c r="A4" s="165"/>
      <c r="B4" s="98"/>
      <c r="C4" s="28"/>
      <c r="D4" s="28"/>
      <c r="E4" s="28"/>
      <c r="F4" s="98"/>
      <c r="G4" s="82"/>
      <c r="H4" s="28"/>
      <c r="I4" s="28"/>
      <c r="J4" s="28"/>
      <c r="K4" s="98"/>
    </row>
    <row r="5" spans="1:20" s="165" customFormat="1" ht="15.75" customHeight="1">
      <c r="A5" s="12"/>
      <c r="B5" s="12"/>
      <c r="C5" s="1"/>
      <c r="D5" s="1"/>
      <c r="E5" s="1"/>
      <c r="F5" s="1"/>
      <c r="G5" s="12"/>
      <c r="H5" s="1"/>
      <c r="I5" s="1"/>
      <c r="J5" s="1"/>
      <c r="K5" s="1"/>
    </row>
    <row r="6" spans="1:20" s="165" customFormat="1" ht="15" customHeight="1" thickBot="1">
      <c r="A6" s="12"/>
      <c r="B6" s="12"/>
      <c r="C6" s="29" t="s">
        <v>4</v>
      </c>
      <c r="D6" s="29"/>
      <c r="E6" s="29"/>
      <c r="F6" s="29"/>
      <c r="G6" s="20"/>
      <c r="H6" s="29" t="s">
        <v>5</v>
      </c>
      <c r="I6" s="29"/>
      <c r="J6" s="29"/>
      <c r="K6" s="29"/>
      <c r="N6" s="205"/>
      <c r="O6" s="208"/>
      <c r="P6" s="10"/>
    </row>
    <row r="7" spans="1:20" s="165" customFormat="1" ht="15.75">
      <c r="A7" s="12"/>
      <c r="B7" s="12"/>
      <c r="C7" s="24" t="s">
        <v>135</v>
      </c>
      <c r="D7" s="24" t="s">
        <v>136</v>
      </c>
      <c r="E7" s="24" t="s">
        <v>137</v>
      </c>
      <c r="F7" s="64" t="s">
        <v>138</v>
      </c>
      <c r="G7" s="20"/>
      <c r="H7" s="24" t="s">
        <v>135</v>
      </c>
      <c r="I7" s="24" t="s">
        <v>136</v>
      </c>
      <c r="J7" s="24" t="s">
        <v>137</v>
      </c>
      <c r="K7" s="64" t="s">
        <v>138</v>
      </c>
    </row>
    <row r="8" spans="1:20" s="165" customFormat="1" ht="15" customHeight="1">
      <c r="A8" s="12"/>
      <c r="B8" s="12"/>
      <c r="C8" s="11" t="s">
        <v>139</v>
      </c>
      <c r="D8" s="11" t="s">
        <v>139</v>
      </c>
      <c r="E8" s="11" t="s">
        <v>139</v>
      </c>
      <c r="F8" s="11" t="s">
        <v>139</v>
      </c>
      <c r="G8" s="20"/>
      <c r="H8" s="11" t="s">
        <v>139</v>
      </c>
      <c r="I8" s="11" t="s">
        <v>139</v>
      </c>
      <c r="J8" s="11" t="s">
        <v>139</v>
      </c>
      <c r="K8" s="11" t="s">
        <v>139</v>
      </c>
      <c r="P8" s="10"/>
    </row>
    <row r="9" spans="1:20" ht="15.75">
      <c r="A9" s="65" t="s">
        <v>248</v>
      </c>
      <c r="B9" s="12"/>
      <c r="C9" s="1"/>
      <c r="D9" s="1"/>
      <c r="E9" s="1"/>
      <c r="F9" s="1"/>
      <c r="H9" s="1"/>
      <c r="I9" s="1"/>
      <c r="J9" s="1"/>
      <c r="K9" s="1"/>
    </row>
    <row r="10" spans="1:20" ht="15.75" customHeight="1">
      <c r="A10" s="9" t="s">
        <v>249</v>
      </c>
      <c r="B10" s="12"/>
      <c r="C10" s="72">
        <v>565375</v>
      </c>
      <c r="D10" s="72">
        <v>601995</v>
      </c>
      <c r="E10" s="72">
        <v>663740</v>
      </c>
      <c r="F10" s="72">
        <v>708026</v>
      </c>
      <c r="H10" s="72">
        <v>751332</v>
      </c>
      <c r="I10" s="72">
        <v>775868</v>
      </c>
      <c r="J10" s="72">
        <v>818777</v>
      </c>
      <c r="K10" s="72">
        <v>783254</v>
      </c>
    </row>
    <row r="11" spans="1:20" ht="5.0999999999999996" customHeight="1">
      <c r="A11" s="12"/>
      <c r="B11" s="12"/>
      <c r="C11" s="1"/>
      <c r="D11" s="1"/>
      <c r="E11" s="1"/>
      <c r="F11" s="1"/>
      <c r="H11" s="1"/>
      <c r="I11" s="1"/>
      <c r="J11" s="1"/>
      <c r="K11" s="1"/>
    </row>
    <row r="12" spans="1:20">
      <c r="A12" s="97" t="s">
        <v>183</v>
      </c>
      <c r="B12" s="12"/>
      <c r="C12" s="1"/>
      <c r="D12" s="1"/>
      <c r="E12" s="1"/>
      <c r="F12" s="1"/>
      <c r="H12" s="1"/>
      <c r="I12" s="1"/>
      <c r="J12" s="1"/>
      <c r="K12" s="1"/>
    </row>
    <row r="13" spans="1:20" ht="5.0999999999999996" customHeight="1">
      <c r="A13" s="12"/>
      <c r="B13" s="12"/>
      <c r="C13" s="1"/>
      <c r="D13" s="1"/>
      <c r="E13" s="1"/>
      <c r="F13" s="1"/>
      <c r="H13" s="1"/>
      <c r="I13" s="1"/>
      <c r="J13" s="1"/>
      <c r="K13" s="1"/>
    </row>
    <row r="14" spans="1:20" ht="15" customHeight="1">
      <c r="A14" s="9"/>
      <c r="B14" s="9" t="s">
        <v>257</v>
      </c>
      <c r="C14" s="184">
        <v>0</v>
      </c>
      <c r="D14" s="184">
        <v>0</v>
      </c>
      <c r="E14" s="184">
        <v>0</v>
      </c>
      <c r="F14" s="1">
        <v>3417</v>
      </c>
      <c r="H14" s="72">
        <v>3966</v>
      </c>
      <c r="I14" s="72">
        <v>4392</v>
      </c>
      <c r="J14" s="72">
        <v>4327</v>
      </c>
      <c r="K14" s="1">
        <v>4572</v>
      </c>
      <c r="L14" s="272"/>
      <c r="M14" s="272"/>
      <c r="N14" s="272"/>
      <c r="O14" s="272"/>
      <c r="Q14" s="272"/>
      <c r="R14" s="272"/>
      <c r="S14" s="272"/>
      <c r="T14" s="272"/>
    </row>
    <row r="15" spans="1:20" ht="15" customHeight="1">
      <c r="A15" s="9"/>
      <c r="B15" s="9" t="s">
        <v>258</v>
      </c>
      <c r="C15" s="184">
        <v>0</v>
      </c>
      <c r="D15" s="184">
        <v>0</v>
      </c>
      <c r="E15" s="184">
        <v>0</v>
      </c>
      <c r="F15" s="1">
        <v>3556</v>
      </c>
      <c r="H15" s="72">
        <v>3682</v>
      </c>
      <c r="I15" s="72">
        <v>3913</v>
      </c>
      <c r="J15" s="72">
        <v>4645</v>
      </c>
      <c r="K15" s="1">
        <v>3968</v>
      </c>
      <c r="L15" s="272"/>
      <c r="M15" s="272"/>
      <c r="N15" s="272"/>
      <c r="O15" s="272"/>
      <c r="Q15" s="272"/>
      <c r="R15" s="272"/>
      <c r="S15" s="272"/>
      <c r="T15" s="272"/>
    </row>
    <row r="16" spans="1:20" ht="15" customHeight="1">
      <c r="A16" s="9"/>
      <c r="B16" s="9" t="s">
        <v>259</v>
      </c>
      <c r="C16" s="184">
        <v>0</v>
      </c>
      <c r="D16" s="184">
        <v>0</v>
      </c>
      <c r="E16" s="184">
        <v>0</v>
      </c>
      <c r="F16" s="1">
        <v>1821</v>
      </c>
      <c r="H16" s="72">
        <v>1698</v>
      </c>
      <c r="I16" s="72">
        <v>1696</v>
      </c>
      <c r="J16" s="72">
        <v>1611</v>
      </c>
      <c r="K16" s="1">
        <v>1374</v>
      </c>
      <c r="L16" s="272"/>
      <c r="M16" s="272"/>
      <c r="N16" s="272"/>
      <c r="O16" s="272"/>
      <c r="Q16" s="272"/>
      <c r="R16" s="272"/>
      <c r="S16" s="272"/>
      <c r="T16" s="272"/>
    </row>
    <row r="17" spans="1:20" ht="15" customHeight="1" thickBot="1">
      <c r="A17" s="9"/>
      <c r="B17" s="96" t="s">
        <v>260</v>
      </c>
      <c r="C17" s="104">
        <v>8834</v>
      </c>
      <c r="D17" s="104">
        <v>9556</v>
      </c>
      <c r="E17" s="104">
        <v>10536</v>
      </c>
      <c r="F17" s="104">
        <f>SUM(F14:F16)</f>
        <v>8794</v>
      </c>
      <c r="H17" s="104">
        <f>SUM(H14:H16)</f>
        <v>9346</v>
      </c>
      <c r="I17" s="104">
        <f>SUM(I14:I16)</f>
        <v>10001</v>
      </c>
      <c r="J17" s="104">
        <f>SUM(J14:J16)</f>
        <v>10583</v>
      </c>
      <c r="K17" s="104">
        <f>SUM(K14:K16)</f>
        <v>9914</v>
      </c>
      <c r="L17" s="272"/>
      <c r="M17" s="272"/>
      <c r="N17" s="272"/>
      <c r="O17" s="272"/>
      <c r="Q17" s="272"/>
      <c r="R17" s="272"/>
      <c r="S17" s="272"/>
      <c r="T17" s="272"/>
    </row>
    <row r="18" spans="1:20" ht="5.0999999999999996" customHeight="1" thickTop="1">
      <c r="A18" s="12"/>
      <c r="B18" s="12"/>
      <c r="C18" s="1"/>
      <c r="D18" s="1"/>
      <c r="E18" s="1"/>
      <c r="F18" s="1"/>
      <c r="H18" s="1"/>
      <c r="I18" s="1"/>
      <c r="J18" s="1"/>
      <c r="K18" s="1"/>
    </row>
    <row r="19" spans="1:20" ht="18" customHeight="1">
      <c r="A19" s="9" t="s">
        <v>250</v>
      </c>
      <c r="B19" s="12"/>
      <c r="C19" s="26">
        <v>9.1300000000000008</v>
      </c>
      <c r="D19" s="26">
        <v>8.8000000000000007</v>
      </c>
      <c r="E19" s="26">
        <v>8.7799999999999994</v>
      </c>
      <c r="F19" s="26">
        <v>9.01</v>
      </c>
      <c r="H19" s="26">
        <v>9.33</v>
      </c>
      <c r="I19" s="26">
        <v>9.42</v>
      </c>
      <c r="J19" s="26">
        <v>9.7200000000000006</v>
      </c>
      <c r="K19" s="26">
        <v>10.31</v>
      </c>
      <c r="L19" s="272"/>
      <c r="M19" s="272"/>
      <c r="N19" s="272"/>
      <c r="O19" s="272"/>
      <c r="Q19" s="272"/>
      <c r="R19" s="272"/>
      <c r="S19" s="272"/>
      <c r="T19" s="272"/>
    </row>
    <row r="20" spans="1:20" ht="5.0999999999999996" customHeight="1">
      <c r="A20" s="12"/>
      <c r="B20" s="12"/>
    </row>
    <row r="21" spans="1:20">
      <c r="A21" s="9" t="s">
        <v>264</v>
      </c>
      <c r="B21" s="12"/>
    </row>
    <row r="22" spans="1:20" ht="5.0999999999999996" customHeight="1">
      <c r="A22" s="12"/>
      <c r="B22" s="12"/>
    </row>
    <row r="23" spans="1:20">
      <c r="A23" s="9"/>
      <c r="B23" s="9" t="s">
        <v>257</v>
      </c>
      <c r="C23" s="184">
        <v>0</v>
      </c>
      <c r="D23" s="184">
        <v>0</v>
      </c>
      <c r="E23" s="184">
        <v>0</v>
      </c>
      <c r="F23" s="184">
        <v>0</v>
      </c>
      <c r="G23" s="273"/>
      <c r="H23" s="184">
        <v>0</v>
      </c>
      <c r="I23" s="184">
        <v>0</v>
      </c>
      <c r="J23" s="184">
        <v>0</v>
      </c>
      <c r="K23" s="159">
        <v>0.33800000000000002</v>
      </c>
    </row>
    <row r="24" spans="1:20">
      <c r="A24" s="12"/>
      <c r="B24" s="9" t="s">
        <v>258</v>
      </c>
      <c r="C24" s="184">
        <v>0</v>
      </c>
      <c r="D24" s="184">
        <v>0</v>
      </c>
      <c r="E24" s="184">
        <v>0</v>
      </c>
      <c r="F24" s="184">
        <v>0</v>
      </c>
      <c r="G24" s="273"/>
      <c r="H24" s="184">
        <v>0</v>
      </c>
      <c r="I24" s="184">
        <v>0</v>
      </c>
      <c r="J24" s="184">
        <v>0</v>
      </c>
      <c r="K24" s="159">
        <v>0.11600000000000001</v>
      </c>
    </row>
    <row r="25" spans="1:20">
      <c r="A25" s="12"/>
      <c r="B25" s="9" t="s">
        <v>259</v>
      </c>
      <c r="C25" s="184">
        <v>0</v>
      </c>
      <c r="D25" s="184">
        <v>0</v>
      </c>
      <c r="E25" s="184">
        <v>0</v>
      </c>
      <c r="F25" s="184">
        <v>0</v>
      </c>
      <c r="G25" s="273"/>
      <c r="H25" s="184">
        <v>0</v>
      </c>
      <c r="I25" s="184">
        <v>0</v>
      </c>
      <c r="J25" s="184">
        <v>0</v>
      </c>
      <c r="K25" s="159">
        <v>-0.245</v>
      </c>
    </row>
    <row r="26" spans="1:20" ht="15.75" thickBot="1">
      <c r="A26" s="12"/>
      <c r="B26" s="96" t="s">
        <v>265</v>
      </c>
      <c r="C26" s="277">
        <v>7.4999999999999997E-2</v>
      </c>
      <c r="D26" s="277">
        <v>3.5000000000000003E-2</v>
      </c>
      <c r="E26" s="277">
        <v>0.10299999999999999</v>
      </c>
      <c r="F26" s="277">
        <v>-5.0000000000000001E-3</v>
      </c>
      <c r="G26" s="273"/>
      <c r="H26" s="277">
        <v>5.8000000000000003E-2</v>
      </c>
      <c r="I26" s="277">
        <v>4.7E-2</v>
      </c>
      <c r="J26" s="277">
        <v>4.0000000000000001E-3</v>
      </c>
      <c r="K26" s="277">
        <v>0.127</v>
      </c>
    </row>
    <row r="27" spans="1:20" ht="5.0999999999999996" customHeight="1" thickTop="1">
      <c r="A27" s="9"/>
      <c r="B27" s="12"/>
      <c r="C27" s="2"/>
      <c r="D27" s="2"/>
      <c r="E27" s="2"/>
      <c r="F27" s="2"/>
      <c r="H27" s="159"/>
      <c r="I27" s="159"/>
      <c r="J27" s="159"/>
      <c r="K27" s="159"/>
    </row>
    <row r="28" spans="1:20" ht="15" customHeight="1">
      <c r="A28" s="9" t="s">
        <v>251</v>
      </c>
      <c r="B28" s="12"/>
      <c r="C28" s="159">
        <v>1.9E-2</v>
      </c>
      <c r="D28" s="159">
        <v>-1E-3</v>
      </c>
      <c r="E28" s="159">
        <v>-0.01</v>
      </c>
      <c r="F28" s="159">
        <v>-2.5999999999999999E-2</v>
      </c>
      <c r="H28" s="159">
        <v>2.1999999999999999E-2</v>
      </c>
      <c r="I28" s="159">
        <v>7.0000000000000007E-2</v>
      </c>
      <c r="J28" s="159">
        <v>0.107</v>
      </c>
      <c r="K28" s="159">
        <v>0.14399999999999999</v>
      </c>
    </row>
    <row r="29" spans="1:20" ht="5.0999999999999996" customHeight="1">
      <c r="A29" s="12"/>
      <c r="B29" s="12"/>
      <c r="C29" s="1"/>
      <c r="D29" s="1"/>
      <c r="E29" s="1"/>
      <c r="F29" s="1"/>
      <c r="H29" s="1"/>
      <c r="I29" s="1"/>
      <c r="J29" s="1"/>
      <c r="K29" s="1"/>
    </row>
    <row r="30" spans="1:20">
      <c r="A30" s="9" t="s">
        <v>283</v>
      </c>
      <c r="B30" s="12"/>
      <c r="C30" s="1"/>
      <c r="D30" s="1"/>
      <c r="E30" s="1"/>
      <c r="F30" s="1"/>
      <c r="H30" s="1"/>
      <c r="I30" s="1"/>
      <c r="J30" s="1"/>
      <c r="K30" s="1"/>
    </row>
    <row r="31" spans="1:20" ht="5.0999999999999996" customHeight="1">
      <c r="A31" s="12"/>
      <c r="B31" s="12"/>
      <c r="C31" s="1"/>
      <c r="D31" s="1"/>
      <c r="E31" s="1"/>
      <c r="F31" s="1"/>
      <c r="H31" s="1"/>
      <c r="I31" s="1"/>
      <c r="J31" s="1"/>
      <c r="K31" s="1"/>
    </row>
    <row r="32" spans="1:20">
      <c r="A32" s="9"/>
      <c r="B32" s="9" t="s">
        <v>257</v>
      </c>
      <c r="C32" s="1">
        <v>64</v>
      </c>
      <c r="D32" s="1">
        <v>63</v>
      </c>
      <c r="E32" s="1">
        <v>63</v>
      </c>
      <c r="F32" s="1">
        <v>64</v>
      </c>
      <c r="H32" s="72">
        <v>66</v>
      </c>
      <c r="I32" s="1">
        <v>63</v>
      </c>
      <c r="J32" s="1">
        <v>62</v>
      </c>
      <c r="K32" s="1">
        <v>65</v>
      </c>
    </row>
    <row r="33" spans="1:16" s="165" customFormat="1" ht="5.0999999999999996" customHeight="1">
      <c r="A33" s="12"/>
      <c r="B33" s="12"/>
      <c r="C33" s="1"/>
      <c r="D33" s="1"/>
      <c r="E33" s="1"/>
      <c r="F33" s="1"/>
      <c r="G33" s="12"/>
      <c r="H33" s="1"/>
      <c r="I33" s="1"/>
      <c r="J33" s="1"/>
      <c r="K33" s="1"/>
    </row>
    <row r="34" spans="1:16">
      <c r="A34" s="9"/>
      <c r="B34" s="9" t="s">
        <v>263</v>
      </c>
      <c r="C34" s="1">
        <v>64</v>
      </c>
      <c r="D34" s="1">
        <v>63</v>
      </c>
      <c r="E34" s="1">
        <v>63</v>
      </c>
      <c r="F34" s="1">
        <v>91</v>
      </c>
      <c r="H34" s="72">
        <v>91</v>
      </c>
      <c r="I34" s="1">
        <v>89</v>
      </c>
      <c r="J34" s="1">
        <v>88</v>
      </c>
      <c r="K34" s="1">
        <v>91</v>
      </c>
    </row>
    <row r="35" spans="1:16" ht="3.75" customHeight="1">
      <c r="A35" s="12"/>
      <c r="B35" s="12"/>
      <c r="H35" s="1"/>
      <c r="I35" s="1"/>
      <c r="J35" s="1"/>
      <c r="K35" s="1"/>
    </row>
    <row r="36" spans="1:16" s="165" customFormat="1" ht="15" customHeight="1">
      <c r="A36" s="12"/>
      <c r="B36" s="12"/>
      <c r="C36" s="1"/>
      <c r="D36" s="1"/>
      <c r="E36" s="1"/>
      <c r="F36" s="1"/>
      <c r="G36" s="12"/>
      <c r="H36" s="1"/>
      <c r="I36" s="1"/>
      <c r="J36" s="1"/>
      <c r="K36" s="1"/>
    </row>
    <row r="37" spans="1:16" s="165" customFormat="1" ht="15" customHeight="1">
      <c r="A37" s="12"/>
      <c r="B37" s="12"/>
      <c r="C37" s="1"/>
      <c r="D37" s="1"/>
      <c r="E37" s="1"/>
      <c r="F37" s="1"/>
      <c r="G37" s="12"/>
      <c r="H37" s="1"/>
      <c r="I37" s="1"/>
      <c r="J37" s="1"/>
      <c r="K37" s="1"/>
    </row>
    <row r="38" spans="1:16" s="165" customFormat="1" ht="15" customHeight="1" thickBot="1">
      <c r="A38" s="12"/>
      <c r="B38" s="12"/>
      <c r="C38" s="29" t="s">
        <v>52</v>
      </c>
      <c r="D38" s="29"/>
      <c r="E38" s="29"/>
      <c r="F38" s="29"/>
      <c r="G38" s="20"/>
      <c r="H38" s="29" t="s">
        <v>215</v>
      </c>
      <c r="I38" s="29"/>
      <c r="J38" s="29"/>
      <c r="K38" s="29"/>
      <c r="N38" s="205"/>
      <c r="O38" s="208"/>
      <c r="P38" s="10"/>
    </row>
    <row r="39" spans="1:16" s="165" customFormat="1" ht="15.75">
      <c r="A39" s="12"/>
      <c r="B39" s="12"/>
      <c r="C39" s="24" t="s">
        <v>135</v>
      </c>
      <c r="D39" s="24" t="s">
        <v>136</v>
      </c>
      <c r="E39" s="24" t="s">
        <v>137</v>
      </c>
      <c r="F39" s="64" t="s">
        <v>138</v>
      </c>
      <c r="G39" s="20"/>
      <c r="H39" s="24" t="s">
        <v>135</v>
      </c>
      <c r="I39" s="24" t="s">
        <v>136</v>
      </c>
      <c r="J39" s="24" t="s">
        <v>137</v>
      </c>
      <c r="K39" s="64" t="s">
        <v>138</v>
      </c>
    </row>
    <row r="40" spans="1:16" s="165" customFormat="1" ht="15" customHeight="1">
      <c r="A40" s="12"/>
      <c r="B40" s="12"/>
      <c r="C40" s="11" t="s">
        <v>139</v>
      </c>
      <c r="D40" s="11" t="s">
        <v>139</v>
      </c>
      <c r="E40" s="11" t="s">
        <v>139</v>
      </c>
      <c r="F40" s="11" t="s">
        <v>139</v>
      </c>
      <c r="G40" s="20"/>
      <c r="H40" s="11" t="s">
        <v>139</v>
      </c>
      <c r="I40" s="11" t="s">
        <v>139</v>
      </c>
      <c r="J40" s="11" t="s">
        <v>139</v>
      </c>
      <c r="K40" s="11" t="s">
        <v>139</v>
      </c>
      <c r="P40" s="10"/>
    </row>
    <row r="41" spans="1:16" ht="15.75">
      <c r="A41" s="65" t="s">
        <v>248</v>
      </c>
      <c r="B41" s="12"/>
      <c r="C41" s="1"/>
      <c r="D41" s="1"/>
      <c r="E41" s="1"/>
      <c r="F41" s="1"/>
      <c r="H41" s="1"/>
      <c r="I41" s="1"/>
      <c r="J41" s="1"/>
      <c r="K41" s="1"/>
    </row>
    <row r="42" spans="1:16" ht="15.75" customHeight="1">
      <c r="A42" s="9" t="s">
        <v>249</v>
      </c>
      <c r="B42" s="12"/>
      <c r="C42" s="72">
        <v>738959</v>
      </c>
      <c r="D42" s="72">
        <v>799690</v>
      </c>
      <c r="E42" s="72">
        <v>822117</v>
      </c>
      <c r="F42" s="72">
        <v>734749</v>
      </c>
      <c r="H42" s="72">
        <v>706361</v>
      </c>
      <c r="I42" s="72">
        <v>722071</v>
      </c>
      <c r="J42" s="72">
        <v>728208</v>
      </c>
      <c r="K42" s="72">
        <v>688043</v>
      </c>
    </row>
    <row r="43" spans="1:16" ht="5.0999999999999996" customHeight="1">
      <c r="A43" s="12"/>
      <c r="B43" s="12"/>
      <c r="C43" s="1"/>
      <c r="D43" s="1"/>
      <c r="E43" s="1"/>
      <c r="F43" s="1"/>
      <c r="H43" s="1"/>
      <c r="I43" s="1"/>
      <c r="J43" s="1"/>
      <c r="K43" s="1"/>
    </row>
    <row r="44" spans="1:16">
      <c r="A44" s="97" t="s">
        <v>183</v>
      </c>
      <c r="B44" s="12"/>
      <c r="C44" s="1"/>
      <c r="D44" s="1"/>
      <c r="E44" s="1"/>
      <c r="F44" s="1"/>
      <c r="H44" s="1"/>
      <c r="I44" s="1"/>
      <c r="J44" s="1"/>
      <c r="K44" s="1"/>
    </row>
    <row r="45" spans="1:16" ht="5.0999999999999996" customHeight="1">
      <c r="A45" s="12"/>
      <c r="B45" s="12"/>
      <c r="C45" s="1"/>
      <c r="D45" s="1"/>
      <c r="E45" s="1"/>
      <c r="F45" s="1"/>
      <c r="H45" s="1"/>
      <c r="I45" s="1"/>
      <c r="J45" s="1"/>
      <c r="K45" s="1"/>
    </row>
    <row r="46" spans="1:16" ht="15" customHeight="1">
      <c r="A46" s="9"/>
      <c r="B46" s="9" t="s">
        <v>257</v>
      </c>
      <c r="C46" s="72">
        <v>4425</v>
      </c>
      <c r="D46" s="72">
        <v>4774</v>
      </c>
      <c r="E46" s="72">
        <v>4503</v>
      </c>
      <c r="F46" s="1">
        <v>4500</v>
      </c>
      <c r="H46" s="72">
        <v>4368</v>
      </c>
      <c r="I46" s="72">
        <v>4523</v>
      </c>
      <c r="J46" s="72">
        <v>4226</v>
      </c>
      <c r="K46" s="305">
        <v>4329</v>
      </c>
      <c r="L46" s="272"/>
    </row>
    <row r="47" spans="1:16" ht="15" customHeight="1">
      <c r="A47" s="9"/>
      <c r="B47" s="9" t="s">
        <v>258</v>
      </c>
      <c r="C47" s="72">
        <v>3747</v>
      </c>
      <c r="D47" s="72">
        <v>4328</v>
      </c>
      <c r="E47" s="72">
        <v>4860</v>
      </c>
      <c r="F47" s="1">
        <v>3981</v>
      </c>
      <c r="H47" s="72">
        <v>3912</v>
      </c>
      <c r="I47" s="72">
        <v>4084</v>
      </c>
      <c r="J47" s="72">
        <v>4359</v>
      </c>
      <c r="K47" s="305">
        <v>3743</v>
      </c>
      <c r="L47" s="272"/>
    </row>
    <row r="48" spans="1:16" ht="15" customHeight="1">
      <c r="A48" s="9"/>
      <c r="B48" s="9" t="s">
        <v>259</v>
      </c>
      <c r="C48" s="72">
        <v>1164</v>
      </c>
      <c r="D48" s="72">
        <v>1278</v>
      </c>
      <c r="E48" s="72">
        <v>1207</v>
      </c>
      <c r="F48" s="1">
        <v>879</v>
      </c>
      <c r="H48" s="72">
        <v>730</v>
      </c>
      <c r="I48" s="72">
        <v>828</v>
      </c>
      <c r="J48" s="72">
        <v>843</v>
      </c>
      <c r="K48" s="305">
        <v>726</v>
      </c>
      <c r="L48" s="272"/>
    </row>
    <row r="49" spans="1:12" ht="15" customHeight="1" thickBot="1">
      <c r="A49" s="9"/>
      <c r="B49" s="96" t="s">
        <v>260</v>
      </c>
      <c r="C49" s="274">
        <f>SUM(C46:C48)</f>
        <v>9336</v>
      </c>
      <c r="D49" s="274">
        <f>SUM(D46:D48)</f>
        <v>10380</v>
      </c>
      <c r="E49" s="274">
        <f>SUM(E46:E48)</f>
        <v>10570</v>
      </c>
      <c r="F49" s="274">
        <f>SUM(F46:F48)</f>
        <v>9360</v>
      </c>
      <c r="H49" s="274">
        <f>SUM(H46:H48)</f>
        <v>9010</v>
      </c>
      <c r="I49" s="274">
        <f>SUM(I46:I48)</f>
        <v>9435</v>
      </c>
      <c r="J49" s="274">
        <f>SUM(J46:J48)</f>
        <v>9428</v>
      </c>
      <c r="K49" s="274">
        <f>SUM(K46:K48)</f>
        <v>8798</v>
      </c>
      <c r="L49" s="272"/>
    </row>
    <row r="50" spans="1:12" ht="5.0999999999999996" customHeight="1" thickTop="1">
      <c r="A50" s="12"/>
      <c r="B50" s="12"/>
      <c r="C50" s="1"/>
      <c r="D50" s="1"/>
      <c r="E50" s="1"/>
      <c r="F50" s="1"/>
      <c r="H50" s="1"/>
      <c r="I50" s="1"/>
      <c r="J50" s="305"/>
      <c r="K50" s="1"/>
    </row>
    <row r="51" spans="1:12" ht="18" customHeight="1">
      <c r="A51" s="9" t="s">
        <v>250</v>
      </c>
      <c r="B51" s="12"/>
      <c r="C51" s="26">
        <v>10.29</v>
      </c>
      <c r="D51" s="26">
        <v>10.26</v>
      </c>
      <c r="E51" s="26">
        <v>10.62</v>
      </c>
      <c r="F51" s="26">
        <v>11.41</v>
      </c>
      <c r="H51" s="26">
        <v>11.48</v>
      </c>
      <c r="I51" s="26">
        <v>11.55</v>
      </c>
      <c r="J51" s="317">
        <v>11.8</v>
      </c>
      <c r="K51" s="317">
        <v>11.97</v>
      </c>
      <c r="L51" s="272"/>
    </row>
    <row r="52" spans="1:12" ht="5.0999999999999996" customHeight="1">
      <c r="A52" s="12"/>
      <c r="B52" s="12"/>
    </row>
    <row r="53" spans="1:12">
      <c r="A53" s="9" t="s">
        <v>264</v>
      </c>
      <c r="B53" s="12"/>
    </row>
    <row r="54" spans="1:12" ht="5.0999999999999996" customHeight="1">
      <c r="A54" s="12"/>
      <c r="B54" s="12"/>
    </row>
    <row r="55" spans="1:12">
      <c r="A55" s="9"/>
      <c r="B55" s="9" t="s">
        <v>257</v>
      </c>
      <c r="C55" s="159">
        <v>0.11600000000000001</v>
      </c>
      <c r="D55" s="159">
        <v>8.6999999999999994E-2</v>
      </c>
      <c r="E55" s="159">
        <v>4.1000000000000002E-2</v>
      </c>
      <c r="F55" s="159">
        <v>-1.6E-2</v>
      </c>
      <c r="G55" s="273"/>
      <c r="H55" s="350">
        <v>-1.2999999999999999E-2</v>
      </c>
      <c r="I55" s="159">
        <v>-5.2999999999999999E-2</v>
      </c>
      <c r="J55" s="350">
        <v>-6.2E-2</v>
      </c>
      <c r="K55" s="350">
        <v>-3.7999999999999999E-2</v>
      </c>
    </row>
    <row r="56" spans="1:12">
      <c r="A56" s="12"/>
      <c r="B56" s="9" t="s">
        <v>258</v>
      </c>
      <c r="C56" s="159">
        <v>1.7999999999999999E-2</v>
      </c>
      <c r="D56" s="159">
        <v>0.106</v>
      </c>
      <c r="E56" s="159">
        <v>4.5999999999999999E-2</v>
      </c>
      <c r="F56" s="159">
        <v>3.0000000000000001E-3</v>
      </c>
      <c r="G56" s="273"/>
      <c r="H56" s="350">
        <v>4.3999999999999997E-2</v>
      </c>
      <c r="I56" s="159">
        <v>-5.6000000000000001E-2</v>
      </c>
      <c r="J56" s="350">
        <v>-0.10299999999999999</v>
      </c>
      <c r="K56" s="350">
        <v>-0.06</v>
      </c>
    </row>
    <row r="57" spans="1:12">
      <c r="A57" s="12"/>
      <c r="B57" s="9" t="s">
        <v>259</v>
      </c>
      <c r="C57" s="159">
        <v>-0.314</v>
      </c>
      <c r="D57" s="159">
        <v>-0.246</v>
      </c>
      <c r="E57" s="159">
        <v>-0.251</v>
      </c>
      <c r="F57" s="159">
        <v>-0.36</v>
      </c>
      <c r="G57" s="273"/>
      <c r="H57" s="350">
        <v>-0.373</v>
      </c>
      <c r="I57" s="159">
        <v>-0.35199999999999998</v>
      </c>
      <c r="J57" s="350">
        <v>-0.30199999999999999</v>
      </c>
      <c r="K57" s="350">
        <v>-0.17399999999999999</v>
      </c>
    </row>
    <row r="58" spans="1:12" ht="15.75" thickBot="1">
      <c r="A58" s="12"/>
      <c r="B58" s="96" t="s">
        <v>265</v>
      </c>
      <c r="C58" s="277">
        <v>-1E-3</v>
      </c>
      <c r="D58" s="277">
        <v>3.7999999999999999E-2</v>
      </c>
      <c r="E58" s="277">
        <v>-1E-3</v>
      </c>
      <c r="F58" s="277">
        <v>-5.6000000000000001E-2</v>
      </c>
      <c r="G58" s="273"/>
      <c r="H58" s="351">
        <v>-3.5000000000000003E-2</v>
      </c>
      <c r="I58" s="277">
        <v>-9.0999999999999998E-2</v>
      </c>
      <c r="J58" s="351">
        <v>-0.108</v>
      </c>
      <c r="K58" s="351">
        <v>-0.06</v>
      </c>
    </row>
    <row r="59" spans="1:12" ht="5.0999999999999996" customHeight="1" thickTop="1">
      <c r="A59" s="9"/>
      <c r="B59" s="12"/>
      <c r="C59" s="159"/>
      <c r="D59" s="159"/>
      <c r="E59" s="159"/>
      <c r="F59" s="159"/>
      <c r="H59" s="159"/>
      <c r="I59" s="159"/>
      <c r="J59" s="159"/>
      <c r="K59" s="159"/>
    </row>
    <row r="60" spans="1:12" ht="15" customHeight="1">
      <c r="A60" s="9" t="s">
        <v>251</v>
      </c>
      <c r="B60" s="12"/>
      <c r="C60" s="159">
        <v>0.10299999999999999</v>
      </c>
      <c r="D60" s="159">
        <v>8.8999999999999996E-2</v>
      </c>
      <c r="E60" s="159">
        <v>9.2999999999999999E-2</v>
      </c>
      <c r="F60" s="159">
        <v>0.107</v>
      </c>
      <c r="H60" s="347">
        <v>0.11600000000000001</v>
      </c>
      <c r="I60" s="350">
        <v>0.125</v>
      </c>
      <c r="J60" s="350">
        <v>0.115</v>
      </c>
      <c r="K60" s="350">
        <v>5.2999999999999999E-2</v>
      </c>
    </row>
    <row r="61" spans="1:12" ht="5.0999999999999996" customHeight="1">
      <c r="A61" s="12"/>
      <c r="B61" s="12"/>
      <c r="C61" s="1"/>
      <c r="D61" s="1"/>
      <c r="E61" s="1"/>
      <c r="F61" s="1"/>
      <c r="H61" s="1"/>
      <c r="I61" s="1"/>
      <c r="J61" s="1"/>
      <c r="K61" s="1"/>
    </row>
    <row r="62" spans="1:12">
      <c r="A62" s="9" t="s">
        <v>283</v>
      </c>
      <c r="B62" s="12"/>
      <c r="C62" s="1"/>
      <c r="D62" s="1"/>
      <c r="E62" s="1"/>
      <c r="F62" s="1"/>
      <c r="H62" s="1"/>
      <c r="I62" s="1"/>
      <c r="J62" s="1"/>
      <c r="K62" s="1"/>
    </row>
    <row r="63" spans="1:12" ht="5.0999999999999996" customHeight="1">
      <c r="A63" s="12"/>
      <c r="B63" s="12"/>
      <c r="C63" s="1"/>
      <c r="D63" s="1"/>
      <c r="E63" s="1"/>
      <c r="F63" s="1"/>
      <c r="H63" s="1"/>
      <c r="I63" s="1"/>
      <c r="J63" s="1"/>
      <c r="K63" s="1"/>
    </row>
    <row r="64" spans="1:12" ht="18">
      <c r="A64" s="9"/>
      <c r="B64" s="9" t="s">
        <v>288</v>
      </c>
      <c r="C64" s="72">
        <v>66</v>
      </c>
      <c r="D64" s="1">
        <v>63</v>
      </c>
      <c r="E64" s="1">
        <v>64</v>
      </c>
      <c r="F64" s="1">
        <v>65</v>
      </c>
      <c r="H64" s="72">
        <v>65</v>
      </c>
      <c r="I64" s="1">
        <v>63</v>
      </c>
      <c r="J64" s="1">
        <v>64</v>
      </c>
      <c r="K64" s="1">
        <v>65</v>
      </c>
    </row>
    <row r="65" spans="1:17" s="165" customFormat="1" ht="5.0999999999999996" customHeight="1">
      <c r="A65" s="12"/>
      <c r="B65" s="12"/>
      <c r="C65" s="1"/>
      <c r="D65" s="1"/>
      <c r="E65" s="1"/>
      <c r="F65" s="1"/>
      <c r="G65" s="12"/>
      <c r="H65" s="1"/>
      <c r="I65" s="1"/>
      <c r="J65" s="1"/>
      <c r="K65" s="1"/>
    </row>
    <row r="66" spans="1:17" ht="18">
      <c r="A66" s="9"/>
      <c r="B66" s="9" t="s">
        <v>289</v>
      </c>
      <c r="C66" s="72">
        <v>91</v>
      </c>
      <c r="D66" s="1">
        <v>89</v>
      </c>
      <c r="E66" s="1">
        <v>88</v>
      </c>
      <c r="F66" s="1">
        <v>91</v>
      </c>
      <c r="H66" s="72">
        <v>91</v>
      </c>
      <c r="I66" s="1">
        <v>89</v>
      </c>
      <c r="J66" s="1">
        <v>88</v>
      </c>
      <c r="K66" s="1">
        <v>91</v>
      </c>
    </row>
    <row r="67" spans="1:17" s="165" customFormat="1" ht="5.0999999999999996" customHeight="1">
      <c r="A67" s="12"/>
      <c r="B67" s="12"/>
      <c r="C67" s="1"/>
      <c r="D67" s="1"/>
      <c r="E67" s="1"/>
      <c r="F67" s="1"/>
      <c r="G67" s="12"/>
      <c r="H67" s="1"/>
      <c r="I67" s="1"/>
      <c r="J67" s="1"/>
      <c r="K67" s="1"/>
    </row>
    <row r="68" spans="1:17" s="165" customFormat="1" ht="15" hidden="1" customHeight="1">
      <c r="A68" s="12" t="s">
        <v>218</v>
      </c>
      <c r="B68" s="12"/>
      <c r="C68" s="1"/>
      <c r="D68" s="15"/>
      <c r="E68" s="1"/>
      <c r="F68" s="1"/>
      <c r="G68" s="20"/>
      <c r="H68" s="1"/>
      <c r="I68" s="15"/>
      <c r="J68" s="1"/>
      <c r="K68" s="1"/>
    </row>
    <row r="69" spans="1:17" s="165" customFormat="1" ht="5.0999999999999996" hidden="1" customHeight="1">
      <c r="A69" s="12"/>
      <c r="B69" s="12"/>
      <c r="C69" s="28"/>
      <c r="D69" s="28"/>
      <c r="E69" s="28"/>
      <c r="F69" s="28"/>
      <c r="G69" s="12"/>
      <c r="H69" s="28"/>
      <c r="I69" s="28"/>
      <c r="J69" s="28"/>
      <c r="K69" s="28"/>
    </row>
    <row r="70" spans="1:17" s="165" customFormat="1" ht="15" hidden="1" customHeight="1">
      <c r="A70" s="20"/>
      <c r="B70" s="12" t="s">
        <v>252</v>
      </c>
      <c r="C70" s="2">
        <v>0.08</v>
      </c>
      <c r="D70" s="2">
        <v>9.2999999999999999E-2</v>
      </c>
      <c r="E70" s="2">
        <v>0.11799999999999999</v>
      </c>
      <c r="F70" s="2">
        <v>0.13</v>
      </c>
      <c r="G70" s="12"/>
      <c r="H70" s="329">
        <v>0.17299999999999999</v>
      </c>
      <c r="I70" s="2"/>
      <c r="J70" s="2"/>
      <c r="K70" s="2"/>
    </row>
    <row r="71" spans="1:17" s="165" customFormat="1" ht="5.0999999999999996" hidden="1" customHeight="1">
      <c r="A71" s="12"/>
      <c r="B71" s="12"/>
      <c r="C71" s="1"/>
      <c r="D71" s="1"/>
      <c r="E71" s="1"/>
      <c r="F71" s="180"/>
      <c r="G71" s="12"/>
      <c r="H71" s="273"/>
      <c r="I71" s="1"/>
      <c r="J71" s="1"/>
      <c r="K71" s="180"/>
    </row>
    <row r="72" spans="1:17" s="165" customFormat="1" ht="15" hidden="1" customHeight="1">
      <c r="A72" s="12"/>
      <c r="B72" s="12" t="s">
        <v>253</v>
      </c>
      <c r="C72" s="2">
        <v>9.2999999999999999E-2</v>
      </c>
      <c r="D72" s="2">
        <v>0.123</v>
      </c>
      <c r="E72" s="2">
        <v>0.13</v>
      </c>
      <c r="F72" s="2">
        <v>0.193</v>
      </c>
      <c r="G72" s="12"/>
      <c r="H72" s="329">
        <v>0.19500000000000001</v>
      </c>
      <c r="I72" s="2"/>
      <c r="J72" s="2"/>
      <c r="K72" s="2"/>
    </row>
    <row r="73" spans="1:17" s="165" customFormat="1" ht="5.0999999999999996" hidden="1" customHeight="1">
      <c r="A73" s="12"/>
      <c r="B73" s="12"/>
      <c r="C73" s="14"/>
      <c r="D73" s="14"/>
      <c r="E73" s="14"/>
      <c r="F73" s="181"/>
      <c r="G73" s="12"/>
      <c r="H73" s="273"/>
      <c r="I73" s="14"/>
      <c r="J73" s="14"/>
      <c r="K73" s="181"/>
    </row>
    <row r="74" spans="1:17" s="165" customFormat="1" ht="15" hidden="1" customHeight="1">
      <c r="A74" s="12"/>
      <c r="B74" s="12" t="s">
        <v>206</v>
      </c>
      <c r="C74" s="2">
        <v>0.09</v>
      </c>
      <c r="D74" s="2">
        <v>0.106</v>
      </c>
      <c r="E74" s="2">
        <v>0.121</v>
      </c>
      <c r="F74" s="2">
        <v>0.17</v>
      </c>
      <c r="G74" s="12"/>
      <c r="H74" s="329">
        <v>0.186</v>
      </c>
      <c r="I74" s="2"/>
      <c r="J74" s="2"/>
      <c r="K74" s="2"/>
    </row>
    <row r="75" spans="1:17">
      <c r="A75" s="12"/>
      <c r="B75" s="9"/>
      <c r="C75" s="40"/>
      <c r="D75" s="40"/>
      <c r="E75" s="40"/>
      <c r="F75" s="40"/>
      <c r="G75" s="40"/>
      <c r="H75" s="40"/>
      <c r="I75" s="40"/>
      <c r="J75" s="10"/>
      <c r="K75" s="10"/>
    </row>
    <row r="76" spans="1:17" ht="3.75" hidden="1" customHeight="1">
      <c r="B76" s="12"/>
      <c r="C76" s="58"/>
      <c r="D76" s="58"/>
      <c r="E76" s="235"/>
      <c r="F76" s="235"/>
      <c r="G76" s="235"/>
      <c r="H76" s="58"/>
      <c r="I76" s="58"/>
      <c r="J76" s="10"/>
      <c r="K76" s="10"/>
    </row>
    <row r="77" spans="1:17" ht="12.75">
      <c r="A77" s="313" t="s">
        <v>204</v>
      </c>
      <c r="B77" s="515" t="s">
        <v>304</v>
      </c>
      <c r="C77" s="515"/>
      <c r="D77" s="515"/>
      <c r="E77" s="515"/>
      <c r="F77" s="515"/>
      <c r="G77" s="515"/>
      <c r="H77" s="515"/>
      <c r="I77" s="515"/>
      <c r="J77" s="515"/>
      <c r="K77" s="515"/>
      <c r="L77" s="515"/>
      <c r="M77" s="515"/>
      <c r="N77" s="515"/>
      <c r="O77" s="515"/>
      <c r="P77" s="515"/>
      <c r="Q77" s="515"/>
    </row>
    <row r="78" spans="1:17" ht="12.75">
      <c r="A78" s="313" t="s">
        <v>240</v>
      </c>
      <c r="B78" s="515" t="s">
        <v>305</v>
      </c>
      <c r="C78" s="515"/>
      <c r="D78" s="515"/>
      <c r="E78" s="515"/>
      <c r="F78" s="515"/>
      <c r="G78" s="515"/>
      <c r="H78" s="515"/>
      <c r="I78" s="515"/>
      <c r="J78" s="515"/>
      <c r="K78" s="515"/>
      <c r="L78" s="515"/>
      <c r="M78" s="515"/>
      <c r="N78" s="515"/>
      <c r="O78" s="515"/>
      <c r="P78" s="515"/>
      <c r="Q78" s="515"/>
    </row>
    <row r="79" spans="1:17" ht="12.75">
      <c r="A79" s="313"/>
      <c r="B79" s="311"/>
      <c r="C79" s="311"/>
      <c r="D79" s="311"/>
      <c r="E79" s="311"/>
      <c r="F79" s="311"/>
      <c r="G79" s="311"/>
      <c r="H79" s="311"/>
      <c r="I79" s="311"/>
      <c r="J79" s="311"/>
      <c r="K79" s="311"/>
      <c r="L79" s="311"/>
      <c r="M79" s="311"/>
      <c r="N79" s="311"/>
      <c r="O79" s="311"/>
      <c r="P79" s="311"/>
      <c r="Q79" s="311"/>
    </row>
    <row r="80" spans="1:17" ht="15" customHeight="1">
      <c r="A80" s="220" t="s">
        <v>148</v>
      </c>
    </row>
    <row r="81" spans="1:11" ht="12.75"/>
    <row r="83" spans="1:11" ht="4.5" customHeight="1"/>
    <row r="85" spans="1:11" ht="4.5" customHeight="1"/>
    <row r="86" spans="1:11" ht="14.25" customHeight="1"/>
    <row r="87" spans="1:11" ht="3" customHeight="1"/>
    <row r="89" spans="1:11" ht="3" customHeight="1"/>
    <row r="90" spans="1:11" s="165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</row>
    <row r="91" spans="1:11" s="165" customFormat="1" ht="5.0999999999999996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</row>
    <row r="92" spans="1:11" s="165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</row>
    <row r="93" spans="1:11" s="165" customFormat="1" ht="5.0999999999999996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</row>
    <row r="94" spans="1:11" s="165" customFormat="1" ht="1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</row>
    <row r="95" spans="1:11" s="165" customFormat="1" ht="1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</row>
  </sheetData>
  <mergeCells count="2">
    <mergeCell ref="B77:Q77"/>
    <mergeCell ref="B78:Q78"/>
  </mergeCells>
  <printOptions horizontalCentered="1"/>
  <pageMargins left="0.75" right="0.75" top="0.5" bottom="0.5" header="0.5" footer="0.25"/>
  <pageSetup scale="61" firstPageNumber="2" orientation="portrait" r:id="rId1"/>
  <headerFooter scaleWithDoc="0" alignWithMargins="0">
    <oddFooter>&amp;R &amp;"Arial,Regular"&amp;10Q4 FY23 Stat Book /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1">
    <pageSetUpPr fitToPage="1"/>
  </sheetPr>
  <dimension ref="A1:J34"/>
  <sheetViews>
    <sheetView view="pageBreakPreview" zoomScaleNormal="80" zoomScaleSheetLayoutView="100" workbookViewId="0">
      <selection sqref="A1:J1"/>
    </sheetView>
  </sheetViews>
  <sheetFormatPr defaultColWidth="10.625" defaultRowHeight="12.75"/>
  <cols>
    <col min="1" max="1" width="3.125" style="20" customWidth="1"/>
    <col min="2" max="2" width="26.625" style="20" customWidth="1"/>
    <col min="3" max="3" width="15.625" style="20" customWidth="1"/>
    <col min="4" max="4" width="10.625" style="10" customWidth="1"/>
    <col min="5" max="5" width="0.875" style="10" customWidth="1"/>
    <col min="6" max="6" width="10.625" style="10" customWidth="1"/>
    <col min="7" max="7" width="1" style="10" customWidth="1"/>
    <col min="8" max="8" width="10.625" style="10" customWidth="1"/>
    <col min="9" max="9" width="1" style="10" customWidth="1"/>
    <col min="10" max="10" width="10.625" style="10" customWidth="1"/>
    <col min="11" max="16384" width="10.625" style="10"/>
  </cols>
  <sheetData>
    <row r="1" spans="1:10" s="262" customFormat="1" ht="21" customHeight="1">
      <c r="A1" s="532" t="s">
        <v>266</v>
      </c>
      <c r="B1" s="532"/>
      <c r="C1" s="532"/>
      <c r="D1" s="532"/>
      <c r="E1" s="532"/>
      <c r="F1" s="532"/>
      <c r="G1" s="532"/>
      <c r="H1" s="532"/>
      <c r="I1" s="532"/>
      <c r="J1" s="532"/>
    </row>
    <row r="2" spans="1:10" s="262" customFormat="1" ht="24.75" customHeight="1">
      <c r="A2" s="532" t="s">
        <v>93</v>
      </c>
      <c r="B2" s="532"/>
      <c r="C2" s="532"/>
      <c r="D2" s="532"/>
      <c r="E2" s="532"/>
      <c r="F2" s="532"/>
      <c r="G2" s="532"/>
      <c r="H2" s="532"/>
      <c r="I2" s="532"/>
      <c r="J2" s="532"/>
    </row>
    <row r="3" spans="1:10" s="262" customFormat="1" ht="24.75" customHeight="1">
      <c r="A3" s="532" t="s">
        <v>284</v>
      </c>
      <c r="B3" s="532"/>
      <c r="C3" s="532"/>
      <c r="D3" s="532"/>
      <c r="E3" s="532"/>
      <c r="F3" s="532"/>
      <c r="G3" s="532"/>
      <c r="H3" s="532"/>
      <c r="I3" s="532"/>
      <c r="J3" s="532"/>
    </row>
    <row r="4" spans="1:10" ht="15.75">
      <c r="C4" s="63"/>
    </row>
    <row r="5" spans="1:10" ht="13.5" customHeight="1">
      <c r="A5" s="20" t="s">
        <v>94</v>
      </c>
      <c r="C5" s="63"/>
    </row>
    <row r="6" spans="1:10" ht="13.5" customHeight="1">
      <c r="A6" s="20" t="s">
        <v>51</v>
      </c>
      <c r="C6" s="63"/>
    </row>
    <row r="7" spans="1:10" ht="15.75">
      <c r="A7" s="9"/>
      <c r="B7" s="31"/>
      <c r="C7" s="30"/>
      <c r="J7" s="271"/>
    </row>
    <row r="8" spans="1:10" s="24" customFormat="1" ht="15.75">
      <c r="A8" s="99"/>
      <c r="B8" s="99"/>
      <c r="C8" s="32"/>
      <c r="D8" s="34" t="s">
        <v>4</v>
      </c>
      <c r="F8" s="34" t="s">
        <v>5</v>
      </c>
      <c r="H8" s="34" t="s">
        <v>52</v>
      </c>
      <c r="J8" s="34" t="s">
        <v>215</v>
      </c>
    </row>
    <row r="9" spans="1:10" ht="15">
      <c r="A9" s="9"/>
      <c r="B9" s="31"/>
      <c r="C9" s="12"/>
      <c r="D9" s="12"/>
      <c r="F9" s="12"/>
      <c r="H9" s="12"/>
      <c r="J9" s="12"/>
    </row>
    <row r="10" spans="1:10" ht="15">
      <c r="A10" s="12" t="s">
        <v>255</v>
      </c>
      <c r="B10" s="9"/>
      <c r="C10" s="3"/>
      <c r="D10" s="23">
        <v>7102</v>
      </c>
      <c r="F10" s="23">
        <v>7833</v>
      </c>
      <c r="H10" s="23">
        <v>9532</v>
      </c>
      <c r="J10" s="356">
        <v>9632</v>
      </c>
    </row>
    <row r="11" spans="1:10" ht="15">
      <c r="A11" s="9"/>
      <c r="B11" s="31"/>
      <c r="C11" s="12"/>
      <c r="D11" s="12"/>
      <c r="F11" s="12"/>
      <c r="H11" s="12"/>
      <c r="J11" s="319"/>
    </row>
    <row r="12" spans="1:10" ht="17.850000000000001" customHeight="1">
      <c r="A12" s="12" t="s">
        <v>105</v>
      </c>
      <c r="B12" s="9"/>
      <c r="C12" s="1"/>
      <c r="D12" s="1"/>
      <c r="F12" s="1"/>
      <c r="H12" s="1"/>
      <c r="J12" s="305"/>
    </row>
    <row r="13" spans="1:10" ht="17.850000000000001" customHeight="1">
      <c r="A13" s="12"/>
      <c r="B13" s="9" t="s">
        <v>106</v>
      </c>
      <c r="C13" s="4"/>
      <c r="D13" s="4">
        <v>3449</v>
      </c>
      <c r="F13" s="4">
        <v>3666</v>
      </c>
      <c r="H13" s="4">
        <v>4140</v>
      </c>
      <c r="J13" s="358">
        <v>4002</v>
      </c>
    </row>
    <row r="14" spans="1:10" ht="17.850000000000001" customHeight="1">
      <c r="A14" s="12"/>
      <c r="B14" s="9" t="s">
        <v>107</v>
      </c>
      <c r="C14" s="4"/>
      <c r="D14" s="4">
        <v>695</v>
      </c>
      <c r="F14" s="4">
        <v>827</v>
      </c>
      <c r="H14" s="4">
        <v>976</v>
      </c>
      <c r="J14" s="358">
        <v>731</v>
      </c>
    </row>
    <row r="15" spans="1:10" ht="17.850000000000001" customHeight="1">
      <c r="A15" s="9"/>
      <c r="B15" s="9" t="s">
        <v>246</v>
      </c>
      <c r="C15" s="4"/>
      <c r="D15" s="4">
        <v>208</v>
      </c>
      <c r="F15" s="4">
        <v>229</v>
      </c>
      <c r="H15" s="4">
        <v>245</v>
      </c>
      <c r="J15" s="358">
        <v>266</v>
      </c>
    </row>
    <row r="16" spans="1:10" ht="17.850000000000001" customHeight="1">
      <c r="A16" s="12"/>
      <c r="B16" s="12" t="s">
        <v>109</v>
      </c>
      <c r="C16" s="4"/>
      <c r="D16" s="4">
        <v>381</v>
      </c>
      <c r="F16" s="4">
        <v>417</v>
      </c>
      <c r="H16" s="4">
        <v>406</v>
      </c>
      <c r="J16" s="358">
        <v>387</v>
      </c>
    </row>
    <row r="17" spans="1:10" ht="17.850000000000001" customHeight="1">
      <c r="A17" s="12"/>
      <c r="B17" s="12" t="s">
        <v>110</v>
      </c>
      <c r="C17" s="4"/>
      <c r="D17" s="4">
        <v>476</v>
      </c>
      <c r="F17" s="4">
        <v>398</v>
      </c>
      <c r="H17" s="4">
        <v>662</v>
      </c>
      <c r="J17" s="358">
        <v>748</v>
      </c>
    </row>
    <row r="18" spans="1:10" ht="17.850000000000001" customHeight="1">
      <c r="A18" s="9"/>
      <c r="B18" s="12" t="s">
        <v>111</v>
      </c>
      <c r="C18" s="4"/>
      <c r="D18" s="4">
        <v>247</v>
      </c>
      <c r="F18" s="4">
        <v>227</v>
      </c>
      <c r="H18" s="4">
        <v>274</v>
      </c>
      <c r="J18" s="358">
        <v>318</v>
      </c>
    </row>
    <row r="19" spans="1:10" ht="17.850000000000001" customHeight="1">
      <c r="A19" s="12"/>
      <c r="B19" s="12" t="s">
        <v>175</v>
      </c>
      <c r="C19" s="4"/>
      <c r="D19" s="4">
        <v>516</v>
      </c>
      <c r="F19" s="4">
        <v>505</v>
      </c>
      <c r="H19" s="4">
        <v>517</v>
      </c>
      <c r="J19" s="358">
        <v>526</v>
      </c>
    </row>
    <row r="20" spans="1:10" ht="17.850000000000001" customHeight="1">
      <c r="A20" s="12"/>
      <c r="B20" s="12" t="s">
        <v>113</v>
      </c>
      <c r="C20" s="248"/>
      <c r="D20" s="17">
        <v>550</v>
      </c>
      <c r="F20" s="17">
        <v>559</v>
      </c>
      <c r="H20" s="17">
        <v>649</v>
      </c>
      <c r="J20" s="359">
        <v>729</v>
      </c>
    </row>
    <row r="21" spans="1:10" ht="15">
      <c r="A21" s="9"/>
      <c r="B21" s="12"/>
      <c r="C21" s="4"/>
      <c r="D21" s="4">
        <f t="shared" ref="D21" si="0">SUM(D13:D20)</f>
        <v>6522</v>
      </c>
      <c r="E21" s="4"/>
      <c r="F21" s="4">
        <f t="shared" ref="F21" si="1">SUM(F13:F20)</f>
        <v>6828</v>
      </c>
      <c r="H21" s="4">
        <f>SUM(H13:H20)</f>
        <v>7869</v>
      </c>
      <c r="J21" s="358">
        <f>SUM(J13:J20)</f>
        <v>7707</v>
      </c>
    </row>
    <row r="22" spans="1:10" ht="15">
      <c r="A22" s="9"/>
      <c r="B22" s="12"/>
      <c r="C22" s="12"/>
      <c r="D22" s="3"/>
      <c r="F22" s="3"/>
      <c r="H22" s="3"/>
      <c r="J22" s="376"/>
    </row>
    <row r="23" spans="1:10" ht="15.75" thickBot="1">
      <c r="A23" s="9" t="s">
        <v>176</v>
      </c>
      <c r="B23" s="31"/>
      <c r="C23" s="4"/>
      <c r="D23" s="25">
        <f t="shared" ref="D23" si="2">D10-D21</f>
        <v>580</v>
      </c>
      <c r="E23" s="23"/>
      <c r="F23" s="25">
        <f t="shared" ref="F23" si="3">F10-F21</f>
        <v>1005</v>
      </c>
      <c r="H23" s="25">
        <f>H10-H21</f>
        <v>1663</v>
      </c>
      <c r="J23" s="25">
        <f>J10-J21</f>
        <v>1925</v>
      </c>
    </row>
    <row r="24" spans="1:10" ht="15.75" thickTop="1">
      <c r="A24" s="9"/>
      <c r="B24" s="31"/>
      <c r="C24" s="12"/>
      <c r="D24" s="12"/>
      <c r="F24" s="12"/>
      <c r="H24" s="12"/>
      <c r="J24" s="12"/>
    </row>
    <row r="25" spans="1:10" ht="15">
      <c r="A25" s="9"/>
      <c r="B25" s="31"/>
      <c r="C25" s="12"/>
      <c r="D25" s="12"/>
      <c r="F25" s="12"/>
      <c r="H25" s="12"/>
      <c r="J25" s="12"/>
    </row>
    <row r="26" spans="1:10" ht="15">
      <c r="A26" s="12"/>
      <c r="B26" s="9"/>
      <c r="C26" s="165"/>
      <c r="D26" s="165"/>
      <c r="F26" s="165"/>
      <c r="H26" s="165"/>
      <c r="J26" s="165"/>
    </row>
    <row r="27" spans="1:10" ht="15">
      <c r="A27" s="33" t="s">
        <v>126</v>
      </c>
      <c r="B27" s="102"/>
      <c r="C27" s="1"/>
      <c r="D27" s="1"/>
      <c r="F27" s="1"/>
      <c r="H27" s="1"/>
      <c r="J27" s="1"/>
    </row>
    <row r="28" spans="1:10" ht="15">
      <c r="A28" s="9"/>
      <c r="B28" s="31"/>
      <c r="C28" s="12"/>
      <c r="D28" s="12"/>
      <c r="F28" s="12"/>
      <c r="H28" s="12"/>
      <c r="J28" s="12"/>
    </row>
    <row r="29" spans="1:10" ht="15">
      <c r="A29" s="12" t="s">
        <v>127</v>
      </c>
      <c r="B29" s="9"/>
      <c r="C29" s="40"/>
      <c r="D29" s="40">
        <f>D23/D10</f>
        <v>8.1667136018023098E-2</v>
      </c>
      <c r="F29" s="40">
        <f>F23/F10</f>
        <v>0.12830333205668326</v>
      </c>
      <c r="H29" s="40">
        <f>H23/H10</f>
        <v>0.1744649601342845</v>
      </c>
      <c r="J29" s="40">
        <f>J23/J10</f>
        <v>0.19985465116279069</v>
      </c>
    </row>
    <row r="30" spans="1:10" ht="15">
      <c r="A30" s="9"/>
      <c r="B30" s="31"/>
      <c r="C30" s="12"/>
    </row>
    <row r="31" spans="1:10" ht="15" customHeight="1">
      <c r="A31" s="220" t="s">
        <v>148</v>
      </c>
      <c r="B31" s="12"/>
      <c r="C31" s="12"/>
    </row>
    <row r="32" spans="1:10" ht="15">
      <c r="A32" s="9"/>
      <c r="B32" s="31"/>
      <c r="C32" s="12"/>
    </row>
    <row r="34" spans="2:3">
      <c r="B34" s="88"/>
      <c r="C34" s="88"/>
    </row>
  </sheetData>
  <mergeCells count="3">
    <mergeCell ref="A3:J3"/>
    <mergeCell ref="A2:J2"/>
    <mergeCell ref="A1:J1"/>
  </mergeCells>
  <phoneticPr fontId="2" type="noConversion"/>
  <printOptions horizontalCentered="1"/>
  <pageMargins left="0.75" right="0.75" top="0.5" bottom="0.5" header="0.5" footer="0.25"/>
  <pageSetup scale="92" firstPageNumber="2" orientation="portrait" r:id="rId1"/>
  <headerFooter scaleWithDoc="0" alignWithMargins="0">
    <oddFooter xml:space="preserve">&amp;L&amp;"Arial,Regular"&amp;10 21 / Q4 FY23 Stat Book&amp;R&amp;"Arial,Regular"&amp;10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E33"/>
  <sheetViews>
    <sheetView view="pageBreakPreview" zoomScaleNormal="80" zoomScaleSheetLayoutView="100" workbookViewId="0">
      <selection sqref="A1:Q1"/>
    </sheetView>
  </sheetViews>
  <sheetFormatPr defaultColWidth="10.625" defaultRowHeight="12.75"/>
  <cols>
    <col min="1" max="1" width="2.625" style="20" customWidth="1"/>
    <col min="2" max="2" width="33.625" style="20" customWidth="1"/>
    <col min="3" max="3" width="12" style="20" customWidth="1"/>
    <col min="4" max="4" width="0.625" style="20" customWidth="1"/>
    <col min="5" max="5" width="12" style="20" customWidth="1"/>
    <col min="6" max="6" width="0.625" style="20" customWidth="1"/>
    <col min="7" max="7" width="12" style="20" customWidth="1"/>
    <col min="8" max="8" width="0.625" style="20" customWidth="1"/>
    <col min="9" max="9" width="12" style="20" customWidth="1"/>
    <col min="10" max="10" width="0.625" style="10" customWidth="1"/>
    <col min="11" max="11" width="12" style="10" customWidth="1"/>
    <col min="12" max="12" width="0.625" style="10" customWidth="1"/>
    <col min="13" max="13" width="12" style="10" customWidth="1"/>
    <col min="14" max="14" width="0.625" style="10" customWidth="1"/>
    <col min="15" max="15" width="12" style="10" customWidth="1"/>
    <col min="16" max="16" width="0.625" style="10" customWidth="1"/>
    <col min="17" max="17" width="12" style="10" customWidth="1"/>
    <col min="18" max="16384" width="10.625" style="10"/>
  </cols>
  <sheetData>
    <row r="1" spans="1:239" s="169" customFormat="1" ht="24.75" customHeight="1">
      <c r="A1" s="518" t="s">
        <v>266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239" s="169" customFormat="1" ht="24.75" customHeight="1">
      <c r="A2" s="518" t="s">
        <v>134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239" s="169" customFormat="1" ht="24.75" customHeight="1">
      <c r="A3" s="518" t="s">
        <v>286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239" s="78" customFormat="1" ht="18">
      <c r="A4" s="82"/>
      <c r="B4" s="98"/>
      <c r="C4" s="28"/>
      <c r="D4" s="28"/>
      <c r="E4" s="98"/>
      <c r="F4" s="98"/>
      <c r="G4" s="82"/>
      <c r="H4" s="82"/>
      <c r="I4" s="82"/>
      <c r="J4" s="164"/>
      <c r="K4" s="164"/>
    </row>
    <row r="5" spans="1:239" ht="12.75" customHeight="1">
      <c r="A5" s="20" t="s">
        <v>94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</row>
    <row r="6" spans="1:239" ht="12.75" customHeight="1">
      <c r="A6" s="20" t="s">
        <v>51</v>
      </c>
      <c r="C6" s="78"/>
      <c r="D6" s="78"/>
      <c r="E6" s="78"/>
      <c r="F6" s="78"/>
      <c r="G6" s="78"/>
      <c r="H6" s="78"/>
      <c r="I6" s="78"/>
    </row>
    <row r="7" spans="1:239" s="165" customFormat="1" ht="16.5" thickBot="1">
      <c r="A7" s="12"/>
      <c r="B7" s="12"/>
      <c r="C7" s="29" t="s">
        <v>4</v>
      </c>
      <c r="D7" s="29"/>
      <c r="E7" s="29"/>
      <c r="F7" s="29"/>
      <c r="G7" s="29"/>
      <c r="H7" s="29"/>
      <c r="I7" s="29"/>
      <c r="K7" s="29" t="s">
        <v>5</v>
      </c>
      <c r="L7" s="29"/>
      <c r="M7" s="29"/>
      <c r="N7" s="29"/>
      <c r="O7" s="29"/>
      <c r="P7" s="29"/>
      <c r="Q7" s="29"/>
    </row>
    <row r="8" spans="1:239" s="24" customFormat="1" ht="15.75" customHeight="1">
      <c r="A8" s="99"/>
      <c r="B8" s="99"/>
      <c r="C8" s="24" t="s">
        <v>135</v>
      </c>
      <c r="E8" s="24" t="s">
        <v>267</v>
      </c>
      <c r="G8" s="24" t="s">
        <v>137</v>
      </c>
      <c r="I8" s="24" t="s">
        <v>138</v>
      </c>
      <c r="K8" s="24" t="s">
        <v>135</v>
      </c>
      <c r="M8" s="24" t="s">
        <v>267</v>
      </c>
      <c r="O8" s="24" t="s">
        <v>137</v>
      </c>
      <c r="Q8" s="24" t="s">
        <v>138</v>
      </c>
    </row>
    <row r="9" spans="1:239" s="24" customFormat="1" ht="15.75" customHeight="1">
      <c r="A9" s="99"/>
      <c r="B9" s="99"/>
      <c r="C9" s="11" t="s">
        <v>139</v>
      </c>
      <c r="D9" s="11"/>
      <c r="E9" s="11" t="s">
        <v>139</v>
      </c>
      <c r="F9" s="11"/>
      <c r="G9" s="11" t="s">
        <v>139</v>
      </c>
      <c r="H9" s="11"/>
      <c r="I9" s="11" t="s">
        <v>139</v>
      </c>
      <c r="K9" s="11" t="s">
        <v>139</v>
      </c>
      <c r="M9" s="11" t="s">
        <v>139</v>
      </c>
      <c r="O9" s="11" t="s">
        <v>139</v>
      </c>
      <c r="Q9" s="11" t="s">
        <v>139</v>
      </c>
    </row>
    <row r="10" spans="1:239" s="165" customFormat="1" ht="15">
      <c r="A10" s="9"/>
      <c r="B10" s="31"/>
      <c r="C10" s="12"/>
      <c r="D10" s="12"/>
      <c r="E10" s="12"/>
      <c r="F10" s="12"/>
      <c r="G10" s="12"/>
      <c r="H10" s="12"/>
      <c r="I10" s="12"/>
    </row>
    <row r="11" spans="1:239" s="165" customFormat="1" ht="15">
      <c r="A11" s="12" t="s">
        <v>255</v>
      </c>
      <c r="B11" s="9"/>
      <c r="C11" s="23">
        <v>1905</v>
      </c>
      <c r="D11" s="3"/>
      <c r="E11" s="23">
        <v>1844</v>
      </c>
      <c r="F11" s="3"/>
      <c r="G11" s="23">
        <v>1738</v>
      </c>
      <c r="H11" s="3"/>
      <c r="I11" s="23">
        <v>1615</v>
      </c>
      <c r="K11" s="23">
        <v>1826</v>
      </c>
      <c r="M11" s="23">
        <v>1936</v>
      </c>
      <c r="O11" s="23">
        <v>1836</v>
      </c>
      <c r="Q11" s="23">
        <v>2235</v>
      </c>
    </row>
    <row r="12" spans="1:239" s="165" customFormat="1" ht="15">
      <c r="A12" s="12"/>
      <c r="B12" s="9"/>
      <c r="C12" s="1"/>
      <c r="D12" s="1"/>
      <c r="E12" s="1"/>
      <c r="F12" s="1"/>
      <c r="G12" s="1"/>
      <c r="H12" s="1"/>
      <c r="I12" s="1"/>
      <c r="K12" s="1"/>
      <c r="M12" s="1"/>
      <c r="O12" s="1"/>
      <c r="Q12" s="1"/>
    </row>
    <row r="13" spans="1:239" s="165" customFormat="1" ht="15">
      <c r="A13" s="12" t="s">
        <v>105</v>
      </c>
      <c r="B13" s="9"/>
      <c r="C13" s="4"/>
      <c r="D13" s="4"/>
      <c r="E13" s="4"/>
      <c r="F13" s="4"/>
      <c r="G13" s="4"/>
      <c r="H13" s="4"/>
      <c r="I13" s="4"/>
      <c r="K13" s="4"/>
      <c r="M13" s="4"/>
      <c r="O13" s="4"/>
      <c r="Q13" s="4"/>
    </row>
    <row r="14" spans="1:239" s="170" customFormat="1" ht="17.850000000000001" customHeight="1">
      <c r="A14" s="100"/>
      <c r="B14" s="9" t="s">
        <v>106</v>
      </c>
      <c r="C14" s="4">
        <v>919</v>
      </c>
      <c r="D14" s="4"/>
      <c r="E14" s="4">
        <v>900</v>
      </c>
      <c r="F14" s="4"/>
      <c r="G14" s="4">
        <v>846</v>
      </c>
      <c r="H14" s="4"/>
      <c r="I14" s="4">
        <v>784</v>
      </c>
      <c r="J14" s="4"/>
      <c r="K14" s="4">
        <v>858</v>
      </c>
      <c r="L14" s="4"/>
      <c r="M14" s="4">
        <v>915</v>
      </c>
      <c r="N14" s="4"/>
      <c r="O14" s="4">
        <v>911</v>
      </c>
      <c r="P14" s="4"/>
      <c r="Q14" s="4">
        <v>982</v>
      </c>
    </row>
    <row r="15" spans="1:239" s="170" customFormat="1" ht="17.850000000000001" customHeight="1">
      <c r="A15" s="100"/>
      <c r="B15" s="9" t="s">
        <v>107</v>
      </c>
      <c r="C15" s="4">
        <v>187</v>
      </c>
      <c r="D15" s="4"/>
      <c r="E15" s="4">
        <v>187</v>
      </c>
      <c r="F15" s="4"/>
      <c r="G15" s="4">
        <v>176</v>
      </c>
      <c r="H15" s="4"/>
      <c r="I15" s="4">
        <v>145</v>
      </c>
      <c r="J15" s="4"/>
      <c r="K15" s="4">
        <v>170</v>
      </c>
      <c r="L15" s="4"/>
      <c r="M15" s="4">
        <v>209</v>
      </c>
      <c r="N15" s="4"/>
      <c r="O15" s="4">
        <v>203</v>
      </c>
      <c r="P15" s="4"/>
      <c r="Q15" s="4">
        <v>245</v>
      </c>
    </row>
    <row r="16" spans="1:239" s="170" customFormat="1" ht="17.850000000000001" customHeight="1">
      <c r="A16" s="100"/>
      <c r="B16" s="165" t="s">
        <v>246</v>
      </c>
      <c r="C16" s="4">
        <v>52</v>
      </c>
      <c r="D16" s="4"/>
      <c r="E16" s="4">
        <v>52</v>
      </c>
      <c r="F16" s="4"/>
      <c r="G16" s="4">
        <v>54</v>
      </c>
      <c r="H16" s="4"/>
      <c r="I16" s="4">
        <v>50</v>
      </c>
      <c r="J16" s="4"/>
      <c r="K16" s="4">
        <v>56</v>
      </c>
      <c r="L16" s="4"/>
      <c r="M16" s="4">
        <v>59</v>
      </c>
      <c r="N16" s="4"/>
      <c r="O16" s="4">
        <v>57</v>
      </c>
      <c r="P16" s="4"/>
      <c r="Q16" s="4">
        <v>57</v>
      </c>
    </row>
    <row r="17" spans="1:17" s="170" customFormat="1" ht="17.850000000000001" customHeight="1">
      <c r="A17" s="100"/>
      <c r="B17" s="100" t="s">
        <v>109</v>
      </c>
      <c r="C17" s="4">
        <v>94</v>
      </c>
      <c r="D17" s="4"/>
      <c r="E17" s="4">
        <v>97</v>
      </c>
      <c r="F17" s="4"/>
      <c r="G17" s="4">
        <v>92</v>
      </c>
      <c r="H17" s="4"/>
      <c r="I17" s="4">
        <v>98</v>
      </c>
      <c r="J17" s="4"/>
      <c r="K17" s="4">
        <v>106</v>
      </c>
      <c r="L17" s="4"/>
      <c r="M17" s="4">
        <v>105</v>
      </c>
      <c r="N17" s="4"/>
      <c r="O17" s="4">
        <v>104</v>
      </c>
      <c r="P17" s="4"/>
      <c r="Q17" s="4">
        <v>102</v>
      </c>
    </row>
    <row r="18" spans="1:17" s="170" customFormat="1" ht="17.850000000000001" customHeight="1">
      <c r="A18" s="100"/>
      <c r="B18" s="12" t="s">
        <v>110</v>
      </c>
      <c r="C18" s="4">
        <v>123</v>
      </c>
      <c r="D18" s="4"/>
      <c r="E18" s="4">
        <v>132</v>
      </c>
      <c r="F18" s="4"/>
      <c r="G18" s="4">
        <v>130</v>
      </c>
      <c r="H18" s="4"/>
      <c r="I18" s="4">
        <v>91</v>
      </c>
      <c r="J18" s="4"/>
      <c r="K18" s="4">
        <v>65</v>
      </c>
      <c r="L18" s="4"/>
      <c r="M18" s="4">
        <v>90</v>
      </c>
      <c r="N18" s="4"/>
      <c r="O18" s="4">
        <v>103</v>
      </c>
      <c r="P18" s="4"/>
      <c r="Q18" s="4">
        <v>140</v>
      </c>
    </row>
    <row r="19" spans="1:17" s="170" customFormat="1" ht="17.850000000000001" customHeight="1">
      <c r="A19" s="100"/>
      <c r="B19" s="12" t="s">
        <v>111</v>
      </c>
      <c r="C19" s="4">
        <v>65</v>
      </c>
      <c r="D19" s="4"/>
      <c r="E19" s="4">
        <v>68</v>
      </c>
      <c r="F19" s="4"/>
      <c r="G19" s="4">
        <v>59</v>
      </c>
      <c r="H19" s="4"/>
      <c r="I19" s="4">
        <v>55</v>
      </c>
      <c r="J19" s="4"/>
      <c r="K19" s="4">
        <v>53</v>
      </c>
      <c r="L19" s="4"/>
      <c r="M19" s="4">
        <v>57</v>
      </c>
      <c r="N19" s="4"/>
      <c r="O19" s="4">
        <v>54</v>
      </c>
      <c r="P19" s="4"/>
      <c r="Q19" s="4">
        <v>63</v>
      </c>
    </row>
    <row r="20" spans="1:17" s="170" customFormat="1" ht="17.850000000000001" customHeight="1">
      <c r="A20" s="100"/>
      <c r="B20" s="12" t="s">
        <v>175</v>
      </c>
      <c r="C20" s="4">
        <v>126</v>
      </c>
      <c r="D20" s="4"/>
      <c r="E20" s="4">
        <v>130</v>
      </c>
      <c r="F20" s="4"/>
      <c r="G20" s="4">
        <v>133</v>
      </c>
      <c r="H20" s="4"/>
      <c r="I20" s="4">
        <v>127</v>
      </c>
      <c r="J20" s="4"/>
      <c r="K20" s="4">
        <v>119</v>
      </c>
      <c r="L20" s="4"/>
      <c r="M20" s="4">
        <v>122</v>
      </c>
      <c r="N20" s="4"/>
      <c r="O20" s="4">
        <v>128</v>
      </c>
      <c r="P20" s="4"/>
      <c r="Q20" s="4">
        <v>136</v>
      </c>
    </row>
    <row r="21" spans="1:17" ht="17.850000000000001" customHeight="1">
      <c r="A21" s="9"/>
      <c r="B21" s="12" t="s">
        <v>113</v>
      </c>
      <c r="C21" s="17">
        <v>145</v>
      </c>
      <c r="D21" s="36"/>
      <c r="E21" s="17">
        <v>137</v>
      </c>
      <c r="F21" s="36"/>
      <c r="G21" s="17">
        <v>135</v>
      </c>
      <c r="H21" s="36"/>
      <c r="I21" s="17">
        <v>133</v>
      </c>
      <c r="J21" s="36"/>
      <c r="K21" s="17">
        <v>125</v>
      </c>
      <c r="L21" s="36"/>
      <c r="M21" s="17">
        <v>127</v>
      </c>
      <c r="N21" s="36"/>
      <c r="O21" s="17">
        <v>157</v>
      </c>
      <c r="P21" s="36"/>
      <c r="Q21" s="17">
        <v>150</v>
      </c>
    </row>
    <row r="22" spans="1:17" s="165" customFormat="1" ht="15">
      <c r="A22" s="12"/>
      <c r="B22" s="12"/>
      <c r="C22" s="1">
        <f>SUM(C14:C21)</f>
        <v>1711</v>
      </c>
      <c r="D22" s="1"/>
      <c r="E22" s="1">
        <f>SUM(E14:E21)</f>
        <v>1703</v>
      </c>
      <c r="F22" s="1"/>
      <c r="G22" s="1">
        <f>SUM(G14:G21)</f>
        <v>1625</v>
      </c>
      <c r="H22" s="1"/>
      <c r="I22" s="1">
        <f>SUM(I14:I21)</f>
        <v>1483</v>
      </c>
      <c r="K22" s="1">
        <f>SUM(K14:K21)</f>
        <v>1552</v>
      </c>
      <c r="M22" s="1">
        <f>SUM(M14:M21)</f>
        <v>1684</v>
      </c>
      <c r="O22" s="1">
        <f>SUM(O14:O21)</f>
        <v>1717</v>
      </c>
      <c r="Q22" s="1">
        <f>SUM(Q14:Q21)</f>
        <v>1875</v>
      </c>
    </row>
    <row r="23" spans="1:17" s="259" customFormat="1" ht="15">
      <c r="A23" s="236"/>
      <c r="B23" s="101"/>
      <c r="C23" s="41"/>
      <c r="D23" s="41"/>
      <c r="E23" s="41"/>
      <c r="F23" s="41"/>
      <c r="G23" s="41"/>
      <c r="H23" s="41"/>
      <c r="I23" s="41"/>
      <c r="K23" s="41"/>
      <c r="M23" s="41"/>
      <c r="O23" s="41"/>
      <c r="Q23" s="41"/>
    </row>
    <row r="24" spans="1:17" s="165" customFormat="1" ht="15.75" thickBot="1">
      <c r="A24" s="9" t="s">
        <v>176</v>
      </c>
      <c r="B24" s="9"/>
      <c r="C24" s="25">
        <f>C11-C22</f>
        <v>194</v>
      </c>
      <c r="D24" s="51"/>
      <c r="E24" s="25">
        <f>E11-E22</f>
        <v>141</v>
      </c>
      <c r="F24" s="51"/>
      <c r="G24" s="25">
        <f>G11-G22</f>
        <v>113</v>
      </c>
      <c r="H24" s="51"/>
      <c r="I24" s="25">
        <f>I11-I22</f>
        <v>132</v>
      </c>
      <c r="K24" s="25">
        <f>K11-K22</f>
        <v>274</v>
      </c>
      <c r="M24" s="25">
        <f>M11-M22</f>
        <v>252</v>
      </c>
      <c r="O24" s="25">
        <f>O11-O22</f>
        <v>119</v>
      </c>
      <c r="Q24" s="25">
        <f>Q11-Q22</f>
        <v>360</v>
      </c>
    </row>
    <row r="25" spans="1:17" s="165" customFormat="1" ht="15.75" thickTop="1">
      <c r="A25" s="9"/>
      <c r="B25" s="9"/>
      <c r="C25" s="1"/>
      <c r="D25" s="1"/>
      <c r="E25" s="1"/>
      <c r="F25" s="1"/>
      <c r="G25" s="1"/>
      <c r="H25" s="1"/>
      <c r="I25" s="1"/>
      <c r="K25" s="1"/>
      <c r="M25" s="1"/>
      <c r="O25" s="1"/>
    </row>
    <row r="26" spans="1:17" s="165" customFormat="1" ht="15">
      <c r="A26" s="9"/>
      <c r="B26" s="9"/>
      <c r="C26" s="1"/>
      <c r="D26" s="1"/>
      <c r="E26" s="1"/>
      <c r="F26" s="1"/>
      <c r="G26" s="1"/>
      <c r="H26" s="1"/>
      <c r="I26" s="1"/>
      <c r="K26" s="1"/>
      <c r="M26" s="1"/>
      <c r="O26" s="1"/>
    </row>
    <row r="27" spans="1:17" s="165" customFormat="1" ht="15">
      <c r="A27" s="9"/>
      <c r="B27" s="9"/>
      <c r="C27" s="4"/>
      <c r="D27" s="4"/>
      <c r="E27" s="4"/>
      <c r="F27" s="4"/>
      <c r="G27" s="4"/>
      <c r="H27" s="4"/>
      <c r="I27" s="4"/>
      <c r="K27" s="4"/>
      <c r="M27" s="4"/>
      <c r="O27" s="4"/>
    </row>
    <row r="28" spans="1:17" s="165" customFormat="1" ht="15">
      <c r="A28" s="33" t="s">
        <v>126</v>
      </c>
      <c r="B28" s="102"/>
      <c r="C28" s="4"/>
      <c r="D28" s="4"/>
      <c r="E28" s="4"/>
      <c r="F28" s="4"/>
      <c r="G28" s="4"/>
      <c r="H28" s="4"/>
      <c r="I28" s="4"/>
      <c r="K28" s="4"/>
      <c r="M28" s="4"/>
      <c r="O28" s="4"/>
    </row>
    <row r="29" spans="1:17" s="165" customFormat="1" ht="15">
      <c r="A29" s="33"/>
      <c r="B29" s="102"/>
      <c r="C29" s="1"/>
      <c r="D29" s="1"/>
      <c r="E29" s="1"/>
      <c r="F29" s="1"/>
      <c r="G29" s="1"/>
      <c r="H29" s="1"/>
      <c r="I29" s="1"/>
      <c r="K29" s="1"/>
      <c r="M29" s="1"/>
      <c r="O29" s="1"/>
    </row>
    <row r="30" spans="1:17" s="165" customFormat="1" ht="15">
      <c r="A30" s="12" t="s">
        <v>127</v>
      </c>
      <c r="B30" s="9"/>
      <c r="C30" s="40">
        <f>C24/C11</f>
        <v>0.10183727034120735</v>
      </c>
      <c r="D30" s="40"/>
      <c r="E30" s="40">
        <f>E24/E11</f>
        <v>7.646420824295011E-2</v>
      </c>
      <c r="F30" s="40"/>
      <c r="G30" s="40">
        <f>G24/G11</f>
        <v>6.5017261219792871E-2</v>
      </c>
      <c r="H30" s="40"/>
      <c r="I30" s="40">
        <f>I24/I11</f>
        <v>8.1733746130030954E-2</v>
      </c>
      <c r="K30" s="40">
        <f>K24/K11</f>
        <v>0.15005476451259583</v>
      </c>
      <c r="M30" s="40">
        <f>M24/M11</f>
        <v>0.13016528925619836</v>
      </c>
      <c r="O30" s="40">
        <f>O24/O11</f>
        <v>6.4814814814814811E-2</v>
      </c>
      <c r="Q30" s="40">
        <f>Q24/Q11</f>
        <v>0.16107382550335569</v>
      </c>
    </row>
    <row r="31" spans="1:17">
      <c r="A31" s="175"/>
      <c r="B31" s="177"/>
      <c r="C31" s="176"/>
      <c r="D31" s="176"/>
      <c r="E31" s="176"/>
      <c r="F31" s="176"/>
      <c r="G31" s="176"/>
      <c r="H31" s="176"/>
      <c r="I31" s="176"/>
    </row>
    <row r="32" spans="1:17" ht="15" customHeight="1">
      <c r="A32" s="220" t="s">
        <v>148</v>
      </c>
      <c r="B32" s="179"/>
      <c r="C32" s="249"/>
      <c r="D32" s="249"/>
      <c r="E32" s="249"/>
      <c r="F32" s="249"/>
      <c r="G32" s="249"/>
      <c r="H32" s="249"/>
      <c r="I32" s="250"/>
    </row>
    <row r="33" spans="1:9" ht="15" customHeight="1">
      <c r="A33" s="179"/>
      <c r="B33" s="177"/>
      <c r="C33" s="177"/>
      <c r="D33" s="177"/>
      <c r="E33" s="177"/>
      <c r="F33" s="177"/>
      <c r="G33" s="177"/>
      <c r="H33" s="177"/>
      <c r="I33" s="177"/>
    </row>
  </sheetData>
  <mergeCells count="3">
    <mergeCell ref="A1:Q1"/>
    <mergeCell ref="A2:Q2"/>
    <mergeCell ref="A3:Q3"/>
  </mergeCells>
  <printOptions horizontalCentered="1"/>
  <pageMargins left="0.75" right="0.75" top="0.5" bottom="0.5" header="0.5" footer="0.25"/>
  <pageSetup scale="61" firstPageNumber="2" orientation="portrait" r:id="rId1"/>
  <headerFooter scaleWithDoc="0" alignWithMargins="0">
    <oddFooter>&amp;R&amp;"Arial,Regular"&amp;10 Q4 FY23 Stat Book /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7B59-45B0-4B99-853C-D251C1D311B7}">
  <sheetPr>
    <pageSetUpPr fitToPage="1"/>
  </sheetPr>
  <dimension ref="A1:IB33"/>
  <sheetViews>
    <sheetView view="pageBreakPreview" zoomScaleNormal="80" zoomScaleSheetLayoutView="100" workbookViewId="0">
      <selection sqref="A1:Q1"/>
    </sheetView>
  </sheetViews>
  <sheetFormatPr defaultColWidth="10.625" defaultRowHeight="12.75"/>
  <cols>
    <col min="1" max="1" width="2.625" style="20" customWidth="1"/>
    <col min="2" max="2" width="33.625" style="20" customWidth="1"/>
    <col min="3" max="3" width="12" style="20" customWidth="1"/>
    <col min="4" max="4" width="0.625" style="20" customWidth="1"/>
    <col min="5" max="5" width="12" style="20" customWidth="1"/>
    <col min="6" max="6" width="0.625" style="20" customWidth="1"/>
    <col min="7" max="7" width="12" style="20" customWidth="1"/>
    <col min="8" max="8" width="0.625" style="20" customWidth="1"/>
    <col min="9" max="9" width="12" style="20" customWidth="1"/>
    <col min="10" max="10" width="0.625" style="20" customWidth="1"/>
    <col min="11" max="11" width="12" style="20" customWidth="1"/>
    <col min="12" max="12" width="0.625" style="20" customWidth="1"/>
    <col min="13" max="13" width="12" style="20" customWidth="1"/>
    <col min="14" max="14" width="0.625" style="20" customWidth="1"/>
    <col min="15" max="15" width="12" style="20" customWidth="1"/>
    <col min="16" max="16" width="0.625" style="20" customWidth="1"/>
    <col min="17" max="17" width="12" style="20" customWidth="1"/>
    <col min="18" max="16384" width="10.625" style="10"/>
  </cols>
  <sheetData>
    <row r="1" spans="1:236" s="264" customFormat="1" ht="24.75" customHeight="1">
      <c r="A1" s="518" t="s">
        <v>266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236" s="264" customFormat="1" ht="24.75" customHeight="1">
      <c r="A2" s="518" t="s">
        <v>134</v>
      </c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</row>
    <row r="3" spans="1:236" s="264" customFormat="1" ht="24.75" customHeight="1">
      <c r="A3" s="518" t="s">
        <v>285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236" s="78" customFormat="1" ht="18">
      <c r="A4" s="82"/>
      <c r="B4" s="98"/>
      <c r="C4" s="28"/>
      <c r="D4" s="28"/>
      <c r="E4" s="98"/>
      <c r="F4" s="98"/>
      <c r="G4" s="82"/>
      <c r="H4" s="82"/>
      <c r="I4" s="82"/>
      <c r="J4" s="28"/>
      <c r="K4" s="28"/>
      <c r="L4" s="28"/>
      <c r="M4" s="98"/>
      <c r="N4" s="98"/>
      <c r="O4" s="82"/>
      <c r="P4" s="82"/>
      <c r="Q4" s="82"/>
    </row>
    <row r="5" spans="1:236" ht="12.75" customHeight="1">
      <c r="A5" s="20" t="s">
        <v>149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</row>
    <row r="6" spans="1:236" ht="12.75" customHeight="1">
      <c r="A6" s="20" t="s">
        <v>51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1:236" s="165" customFormat="1" ht="16.5" thickBot="1">
      <c r="A7" s="12"/>
      <c r="B7" s="12"/>
      <c r="C7" s="29" t="s">
        <v>52</v>
      </c>
      <c r="D7" s="29"/>
      <c r="E7" s="29"/>
      <c r="F7" s="29"/>
      <c r="G7" s="29"/>
      <c r="H7" s="29"/>
      <c r="I7" s="29"/>
      <c r="J7" s="78"/>
      <c r="K7" s="29" t="s">
        <v>215</v>
      </c>
      <c r="L7" s="29"/>
      <c r="M7" s="29"/>
      <c r="N7" s="29"/>
      <c r="O7" s="29"/>
      <c r="P7" s="29"/>
      <c r="Q7" s="29"/>
    </row>
    <row r="8" spans="1:236" s="24" customFormat="1" ht="15.75" customHeight="1">
      <c r="A8" s="99"/>
      <c r="B8" s="99"/>
      <c r="C8" s="24" t="s">
        <v>135</v>
      </c>
      <c r="E8" s="24" t="s">
        <v>267</v>
      </c>
      <c r="G8" s="24" t="s">
        <v>137</v>
      </c>
      <c r="I8" s="24" t="s">
        <v>138</v>
      </c>
      <c r="K8" s="24" t="s">
        <v>135</v>
      </c>
      <c r="M8" s="24" t="s">
        <v>267</v>
      </c>
      <c r="O8" s="24" t="s">
        <v>137</v>
      </c>
      <c r="Q8" s="24" t="s">
        <v>138</v>
      </c>
    </row>
    <row r="9" spans="1:236" s="24" customFormat="1" ht="15.75" customHeight="1">
      <c r="A9" s="99"/>
      <c r="B9" s="99"/>
      <c r="C9" s="11" t="s">
        <v>139</v>
      </c>
      <c r="D9" s="11"/>
      <c r="E9" s="11" t="s">
        <v>139</v>
      </c>
      <c r="F9" s="11"/>
      <c r="G9" s="11" t="s">
        <v>139</v>
      </c>
      <c r="H9" s="11"/>
      <c r="I9" s="11" t="s">
        <v>139</v>
      </c>
      <c r="J9" s="11"/>
      <c r="K9" s="11" t="s">
        <v>139</v>
      </c>
      <c r="L9" s="11"/>
      <c r="M9" s="11" t="s">
        <v>139</v>
      </c>
      <c r="N9" s="11"/>
      <c r="O9" s="11" t="s">
        <v>139</v>
      </c>
      <c r="P9" s="11"/>
      <c r="Q9" s="11" t="s">
        <v>139</v>
      </c>
    </row>
    <row r="10" spans="1:236" s="165" customFormat="1" ht="15">
      <c r="A10" s="9"/>
      <c r="B10" s="3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236" s="165" customFormat="1" ht="15">
      <c r="A11" s="12" t="s">
        <v>255</v>
      </c>
      <c r="B11" s="9"/>
      <c r="C11" s="23">
        <v>2251</v>
      </c>
      <c r="D11" s="3"/>
      <c r="E11" s="23">
        <v>2272</v>
      </c>
      <c r="F11" s="3"/>
      <c r="G11" s="23">
        <v>2253</v>
      </c>
      <c r="H11" s="3"/>
      <c r="I11" s="23">
        <v>2756</v>
      </c>
      <c r="J11" s="3"/>
      <c r="K11" s="23">
        <v>2723</v>
      </c>
      <c r="L11" s="3"/>
      <c r="M11" s="23">
        <v>2454</v>
      </c>
      <c r="N11" s="3"/>
      <c r="O11" s="356">
        <v>2186</v>
      </c>
      <c r="P11" s="3"/>
      <c r="Q11" s="356">
        <v>2269</v>
      </c>
    </row>
    <row r="12" spans="1:236" s="165" customFormat="1" ht="15">
      <c r="A12" s="12"/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05"/>
      <c r="P12" s="1"/>
      <c r="Q12" s="1"/>
    </row>
    <row r="13" spans="1:236" s="165" customFormat="1" ht="15">
      <c r="A13" s="12" t="s">
        <v>105</v>
      </c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358"/>
      <c r="P13" s="4"/>
      <c r="Q13" s="4"/>
    </row>
    <row r="14" spans="1:236" s="5" customFormat="1" ht="15">
      <c r="A14" s="100"/>
      <c r="B14" s="9" t="s">
        <v>106</v>
      </c>
      <c r="C14" s="4">
        <v>988</v>
      </c>
      <c r="D14" s="4"/>
      <c r="E14" s="4">
        <v>1029</v>
      </c>
      <c r="F14" s="4"/>
      <c r="G14" s="4">
        <v>1014</v>
      </c>
      <c r="H14" s="4"/>
      <c r="I14" s="4">
        <v>1109</v>
      </c>
      <c r="J14" s="4"/>
      <c r="K14" s="4">
        <v>1059</v>
      </c>
      <c r="L14" s="4"/>
      <c r="M14" s="4">
        <v>1039</v>
      </c>
      <c r="N14" s="4"/>
      <c r="O14" s="358">
        <v>946</v>
      </c>
      <c r="P14" s="4"/>
      <c r="Q14" s="358">
        <v>958</v>
      </c>
      <c r="S14" s="441"/>
    </row>
    <row r="15" spans="1:236" s="5" customFormat="1" ht="15">
      <c r="A15" s="100"/>
      <c r="B15" s="9" t="s">
        <v>107</v>
      </c>
      <c r="C15" s="4">
        <v>239</v>
      </c>
      <c r="D15" s="4"/>
      <c r="E15" s="4">
        <v>244</v>
      </c>
      <c r="F15" s="4"/>
      <c r="G15" s="4">
        <v>237</v>
      </c>
      <c r="H15" s="4"/>
      <c r="I15" s="4">
        <v>256</v>
      </c>
      <c r="J15" s="4"/>
      <c r="K15" s="4">
        <v>221</v>
      </c>
      <c r="L15" s="4"/>
      <c r="M15" s="4">
        <v>187</v>
      </c>
      <c r="N15" s="4"/>
      <c r="O15" s="358">
        <v>172</v>
      </c>
      <c r="P15" s="4"/>
      <c r="Q15" s="358">
        <v>151</v>
      </c>
      <c r="S15" s="441"/>
    </row>
    <row r="16" spans="1:236" s="5" customFormat="1" ht="15">
      <c r="A16" s="100"/>
      <c r="B16" s="165" t="s">
        <v>246</v>
      </c>
      <c r="C16" s="4">
        <v>59</v>
      </c>
      <c r="D16" s="4"/>
      <c r="E16" s="4">
        <v>62</v>
      </c>
      <c r="F16" s="4"/>
      <c r="G16" s="4">
        <v>61</v>
      </c>
      <c r="H16" s="4"/>
      <c r="I16" s="4">
        <v>63</v>
      </c>
      <c r="J16" s="4"/>
      <c r="K16" s="4">
        <v>65</v>
      </c>
      <c r="L16" s="4"/>
      <c r="M16" s="4">
        <v>66</v>
      </c>
      <c r="N16" s="4"/>
      <c r="O16" s="358">
        <v>67</v>
      </c>
      <c r="P16" s="4"/>
      <c r="Q16" s="358">
        <v>68</v>
      </c>
      <c r="S16" s="441"/>
    </row>
    <row r="17" spans="1:19" s="5" customFormat="1" ht="15">
      <c r="A17" s="100"/>
      <c r="B17" s="100" t="s">
        <v>109</v>
      </c>
      <c r="C17" s="4">
        <v>99</v>
      </c>
      <c r="D17" s="4"/>
      <c r="E17" s="4">
        <v>105</v>
      </c>
      <c r="F17" s="4"/>
      <c r="G17" s="4">
        <v>99</v>
      </c>
      <c r="H17" s="4"/>
      <c r="I17" s="4">
        <v>103</v>
      </c>
      <c r="J17" s="4"/>
      <c r="K17" s="4">
        <v>106</v>
      </c>
      <c r="L17" s="4"/>
      <c r="M17" s="4">
        <v>103</v>
      </c>
      <c r="N17" s="4"/>
      <c r="O17" s="358">
        <v>74</v>
      </c>
      <c r="P17" s="4"/>
      <c r="Q17" s="358">
        <v>104</v>
      </c>
      <c r="S17" s="441"/>
    </row>
    <row r="18" spans="1:19" s="5" customFormat="1" ht="15">
      <c r="A18" s="100"/>
      <c r="B18" s="12" t="s">
        <v>110</v>
      </c>
      <c r="C18" s="4">
        <v>135</v>
      </c>
      <c r="D18" s="4"/>
      <c r="E18" s="4">
        <v>147</v>
      </c>
      <c r="F18" s="4"/>
      <c r="G18" s="4">
        <v>152</v>
      </c>
      <c r="H18" s="4"/>
      <c r="I18" s="4">
        <v>228</v>
      </c>
      <c r="J18" s="4"/>
      <c r="K18" s="4">
        <v>228</v>
      </c>
      <c r="L18" s="4"/>
      <c r="M18" s="4">
        <v>211</v>
      </c>
      <c r="N18" s="4"/>
      <c r="O18" s="358">
        <v>162</v>
      </c>
      <c r="P18" s="4"/>
      <c r="Q18" s="358">
        <v>147</v>
      </c>
      <c r="S18" s="441"/>
    </row>
    <row r="19" spans="1:19" s="5" customFormat="1" ht="15">
      <c r="A19" s="100"/>
      <c r="B19" s="12" t="s">
        <v>111</v>
      </c>
      <c r="C19" s="4">
        <v>63</v>
      </c>
      <c r="D19" s="4"/>
      <c r="E19" s="4">
        <v>67</v>
      </c>
      <c r="F19" s="4"/>
      <c r="G19" s="4">
        <v>65</v>
      </c>
      <c r="H19" s="4"/>
      <c r="I19" s="4">
        <v>79</v>
      </c>
      <c r="J19" s="4"/>
      <c r="K19" s="4">
        <v>80</v>
      </c>
      <c r="L19" s="4"/>
      <c r="M19" s="4">
        <v>88</v>
      </c>
      <c r="N19" s="4"/>
      <c r="O19" s="358">
        <v>76</v>
      </c>
      <c r="P19" s="4"/>
      <c r="Q19" s="358">
        <v>74</v>
      </c>
      <c r="S19" s="441"/>
    </row>
    <row r="20" spans="1:19" s="5" customFormat="1" ht="15">
      <c r="A20" s="100"/>
      <c r="B20" s="12" t="s">
        <v>175</v>
      </c>
      <c r="C20" s="4">
        <v>126</v>
      </c>
      <c r="D20" s="4"/>
      <c r="E20" s="4">
        <v>132</v>
      </c>
      <c r="F20" s="4"/>
      <c r="G20" s="4">
        <v>128</v>
      </c>
      <c r="H20" s="4"/>
      <c r="I20" s="4">
        <v>131</v>
      </c>
      <c r="J20" s="4"/>
      <c r="K20" s="4">
        <v>132</v>
      </c>
      <c r="L20" s="4"/>
      <c r="M20" s="4">
        <v>130</v>
      </c>
      <c r="N20" s="4"/>
      <c r="O20" s="358">
        <v>131</v>
      </c>
      <c r="P20" s="4"/>
      <c r="Q20" s="358">
        <v>133</v>
      </c>
      <c r="S20" s="441"/>
    </row>
    <row r="21" spans="1:19" s="165" customFormat="1" ht="15">
      <c r="A21" s="9"/>
      <c r="B21" s="12" t="s">
        <v>113</v>
      </c>
      <c r="C21" s="17">
        <v>152</v>
      </c>
      <c r="D21" s="36"/>
      <c r="E21" s="17">
        <v>152</v>
      </c>
      <c r="F21" s="36"/>
      <c r="G21" s="17">
        <v>160</v>
      </c>
      <c r="H21" s="36"/>
      <c r="I21" s="17">
        <v>185</v>
      </c>
      <c r="J21" s="36"/>
      <c r="K21" s="17">
        <v>181</v>
      </c>
      <c r="L21" s="36"/>
      <c r="M21" s="17">
        <v>190</v>
      </c>
      <c r="N21" s="36"/>
      <c r="O21" s="359">
        <v>172</v>
      </c>
      <c r="P21" s="36"/>
      <c r="Q21" s="359">
        <v>186</v>
      </c>
      <c r="S21" s="441"/>
    </row>
    <row r="22" spans="1:19" s="165" customFormat="1" ht="15">
      <c r="A22" s="12"/>
      <c r="B22" s="12"/>
      <c r="C22" s="1">
        <f>SUM(C14:C21)</f>
        <v>1861</v>
      </c>
      <c r="D22" s="1"/>
      <c r="E22" s="1">
        <f>SUM(E14:E21)</f>
        <v>1938</v>
      </c>
      <c r="F22" s="1"/>
      <c r="G22" s="1">
        <f>SUM(G14:G21)</f>
        <v>1916</v>
      </c>
      <c r="H22" s="1"/>
      <c r="I22" s="1">
        <f>SUM(I14:I21)</f>
        <v>2154</v>
      </c>
      <c r="J22" s="1"/>
      <c r="K22" s="1">
        <f>SUM(K14:K21)</f>
        <v>2072</v>
      </c>
      <c r="L22" s="1"/>
      <c r="M22" s="348">
        <f>SUM(M14:M21)</f>
        <v>2014</v>
      </c>
      <c r="N22" s="1"/>
      <c r="O22" s="348">
        <f>SUM(O14:O21)</f>
        <v>1800</v>
      </c>
      <c r="P22" s="1"/>
      <c r="Q22" s="348">
        <f>SUM(Q14:Q21)</f>
        <v>1821</v>
      </c>
      <c r="S22" s="441"/>
    </row>
    <row r="23" spans="1:19" s="259" customFormat="1" ht="15">
      <c r="A23" s="236"/>
      <c r="B23" s="10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19" s="165" customFormat="1" ht="15.75" thickBot="1">
      <c r="A24" s="9" t="s">
        <v>176</v>
      </c>
      <c r="B24" s="9"/>
      <c r="C24" s="25">
        <f>C11-C22</f>
        <v>390</v>
      </c>
      <c r="D24" s="51"/>
      <c r="E24" s="25">
        <f>E11-E22</f>
        <v>334</v>
      </c>
      <c r="F24" s="51"/>
      <c r="G24" s="25">
        <f>G11-G22</f>
        <v>337</v>
      </c>
      <c r="H24" s="51"/>
      <c r="I24" s="25">
        <f>I11-I22</f>
        <v>602</v>
      </c>
      <c r="J24" s="51"/>
      <c r="K24" s="25">
        <f>K11-K22</f>
        <v>651</v>
      </c>
      <c r="L24" s="51"/>
      <c r="M24" s="25">
        <f>M11-M22</f>
        <v>440</v>
      </c>
      <c r="N24" s="51"/>
      <c r="O24" s="25">
        <f>O11-O22</f>
        <v>386</v>
      </c>
      <c r="P24" s="51"/>
      <c r="Q24" s="25">
        <f>Q11-Q22</f>
        <v>448</v>
      </c>
    </row>
    <row r="25" spans="1:19" s="165" customFormat="1" ht="15.75" thickTop="1">
      <c r="A25" s="9"/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348"/>
    </row>
    <row r="26" spans="1:19" s="165" customFormat="1" ht="15">
      <c r="A26" s="9"/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s="165" customFormat="1" ht="15">
      <c r="A27" s="9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 s="165" customFormat="1" ht="15">
      <c r="A28" s="33" t="s">
        <v>126</v>
      </c>
      <c r="B28" s="10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 s="165" customFormat="1" ht="15">
      <c r="A29" s="33"/>
      <c r="B29" s="10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9" s="165" customFormat="1" ht="15">
      <c r="A30" s="12" t="s">
        <v>127</v>
      </c>
      <c r="B30" s="9"/>
      <c r="C30" s="40">
        <f>C24/C11</f>
        <v>0.17325633051976899</v>
      </c>
      <c r="D30" s="40"/>
      <c r="E30" s="40">
        <f>E24/E11</f>
        <v>0.14700704225352113</v>
      </c>
      <c r="F30" s="40"/>
      <c r="G30" s="40">
        <f>G24/G11</f>
        <v>0.14957833999112294</v>
      </c>
      <c r="H30" s="40"/>
      <c r="I30" s="40">
        <f>I24/I11</f>
        <v>0.21843251088534107</v>
      </c>
      <c r="J30" s="40"/>
      <c r="K30" s="40">
        <f>K24/K11</f>
        <v>0.23907455012853471</v>
      </c>
      <c r="L30" s="40"/>
      <c r="M30" s="40">
        <f>M24/M11</f>
        <v>0.17929910350448247</v>
      </c>
      <c r="N30" s="40"/>
      <c r="O30" s="40">
        <f>O24/O11</f>
        <v>0.17657822506861848</v>
      </c>
      <c r="P30" s="40"/>
      <c r="Q30" s="40">
        <f>Q24/Q11</f>
        <v>0.19744380784486559</v>
      </c>
    </row>
    <row r="31" spans="1:19">
      <c r="A31" s="175"/>
      <c r="B31" s="177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</row>
    <row r="32" spans="1:19" ht="15" customHeight="1">
      <c r="A32" s="220" t="s">
        <v>148</v>
      </c>
      <c r="B32" s="179"/>
      <c r="C32" s="249"/>
      <c r="D32" s="249"/>
      <c r="E32" s="249"/>
      <c r="F32" s="249"/>
      <c r="G32" s="249"/>
      <c r="H32" s="249"/>
      <c r="I32" s="250"/>
      <c r="J32" s="249"/>
      <c r="K32" s="249"/>
      <c r="L32" s="249"/>
      <c r="M32" s="249"/>
      <c r="N32" s="249"/>
      <c r="O32" s="249"/>
      <c r="P32" s="249"/>
      <c r="Q32" s="250"/>
    </row>
    <row r="33" spans="1:17">
      <c r="A33" s="251"/>
      <c r="B33" s="177"/>
      <c r="C33" s="238"/>
      <c r="D33" s="238"/>
      <c r="E33" s="177"/>
      <c r="F33" s="177"/>
      <c r="G33" s="177"/>
      <c r="H33" s="177"/>
      <c r="I33" s="177"/>
      <c r="J33" s="238"/>
      <c r="K33" s="238"/>
      <c r="L33" s="238"/>
      <c r="M33" s="177"/>
      <c r="N33" s="177"/>
      <c r="O33" s="177"/>
      <c r="P33" s="177"/>
      <c r="Q33" s="177"/>
    </row>
  </sheetData>
  <mergeCells count="3">
    <mergeCell ref="A1:Q1"/>
    <mergeCell ref="A2:Q2"/>
    <mergeCell ref="A3:Q3"/>
  </mergeCells>
  <printOptions horizontalCentered="1"/>
  <pageMargins left="0.75" right="0.75" top="0.5" bottom="0.5" header="0.5" footer="0.25"/>
  <pageSetup scale="61" firstPageNumber="2" orientation="portrait" r:id="rId1"/>
  <headerFooter scaleWithDoc="0" alignWithMargins="0">
    <oddFooter xml:space="preserve">&amp;L&amp;"Arial,Regular"&amp;10 23 / Q4 FY23 Stat Book&amp;R&amp;"Arial,Regular"&amp;10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4">
    <pageSetUpPr fitToPage="1"/>
  </sheetPr>
  <dimension ref="A1:M54"/>
  <sheetViews>
    <sheetView view="pageBreakPreview" zoomScaleNormal="80" zoomScaleSheetLayoutView="100" workbookViewId="0">
      <selection sqref="A1:J1"/>
    </sheetView>
  </sheetViews>
  <sheetFormatPr defaultColWidth="10.625" defaultRowHeight="15" customHeight="1"/>
  <cols>
    <col min="1" max="1" width="2.625" style="20" customWidth="1"/>
    <col min="2" max="2" width="30.625" style="20" customWidth="1"/>
    <col min="3" max="3" width="15.625" style="20" customWidth="1"/>
    <col min="4" max="4" width="10.625" style="20" customWidth="1"/>
    <col min="5" max="5" width="1" style="10" customWidth="1"/>
    <col min="6" max="6" width="10.625" style="20" customWidth="1"/>
    <col min="7" max="7" width="1" style="20" customWidth="1"/>
    <col min="8" max="8" width="9.625" style="20" bestFit="1" customWidth="1"/>
    <col min="9" max="9" width="1" style="20" customWidth="1"/>
    <col min="10" max="10" width="9.625" style="20" bestFit="1" customWidth="1"/>
    <col min="11" max="11" width="12" style="374" bestFit="1" customWidth="1"/>
    <col min="12" max="12" width="10.625" style="10"/>
    <col min="13" max="13" width="11.625" style="10" bestFit="1" customWidth="1"/>
    <col min="14" max="16384" width="10.625" style="10"/>
  </cols>
  <sheetData>
    <row r="1" spans="1:13" s="265" customFormat="1" ht="21" customHeight="1">
      <c r="A1" s="530" t="s">
        <v>266</v>
      </c>
      <c r="B1" s="530"/>
      <c r="C1" s="530"/>
      <c r="D1" s="530"/>
      <c r="E1" s="530"/>
      <c r="F1" s="530"/>
      <c r="G1" s="530"/>
      <c r="H1" s="530"/>
      <c r="I1" s="530"/>
      <c r="J1" s="530"/>
      <c r="K1" s="396"/>
    </row>
    <row r="2" spans="1:13" s="265" customFormat="1" ht="21" customHeight="1">
      <c r="A2" s="530" t="s">
        <v>256</v>
      </c>
      <c r="B2" s="530"/>
      <c r="C2" s="530"/>
      <c r="D2" s="530"/>
      <c r="E2" s="530"/>
      <c r="F2" s="530"/>
      <c r="G2" s="530"/>
      <c r="H2" s="530"/>
      <c r="I2" s="530"/>
      <c r="J2" s="530"/>
      <c r="K2" s="396"/>
    </row>
    <row r="3" spans="1:13" s="265" customFormat="1" ht="21" customHeight="1">
      <c r="A3" s="530" t="s">
        <v>284</v>
      </c>
      <c r="B3" s="530"/>
      <c r="C3" s="530"/>
      <c r="D3" s="530"/>
      <c r="E3" s="530"/>
      <c r="F3" s="530"/>
      <c r="G3" s="530"/>
      <c r="H3" s="530"/>
      <c r="I3" s="530"/>
      <c r="J3" s="530"/>
      <c r="K3" s="396"/>
    </row>
    <row r="4" spans="1:13" s="78" customFormat="1" ht="15.75">
      <c r="A4" s="165"/>
      <c r="B4" s="98"/>
      <c r="C4" s="28"/>
      <c r="D4" s="98"/>
      <c r="F4" s="98"/>
      <c r="G4" s="98"/>
      <c r="H4" s="98"/>
      <c r="I4" s="98"/>
      <c r="J4" s="98"/>
      <c r="K4" s="394"/>
    </row>
    <row r="5" spans="1:13" s="78" customFormat="1" ht="15.75">
      <c r="A5" s="239"/>
      <c r="B5" s="99"/>
      <c r="C5" s="28"/>
      <c r="D5" s="28"/>
      <c r="F5" s="28"/>
      <c r="G5" s="28"/>
      <c r="H5" s="28"/>
      <c r="I5" s="28"/>
      <c r="J5" s="28"/>
      <c r="K5" s="394"/>
    </row>
    <row r="6" spans="1:13" s="44" customFormat="1" ht="15.75">
      <c r="A6" s="31"/>
      <c r="B6" s="12"/>
      <c r="C6" s="24"/>
      <c r="D6" s="24"/>
      <c r="F6" s="24"/>
      <c r="G6" s="24"/>
      <c r="H6" s="24"/>
      <c r="I6" s="24"/>
      <c r="J6" s="24"/>
      <c r="K6" s="443"/>
      <c r="L6" s="443"/>
      <c r="M6" s="443"/>
    </row>
    <row r="7" spans="1:13" s="44" customFormat="1" ht="15.75">
      <c r="A7" s="33"/>
      <c r="B7" s="31"/>
      <c r="C7" s="30"/>
      <c r="D7" s="24"/>
      <c r="F7" s="24"/>
      <c r="G7" s="24"/>
      <c r="H7" s="24"/>
      <c r="I7" s="24"/>
      <c r="J7" s="271"/>
      <c r="K7" s="429"/>
      <c r="L7" s="443"/>
      <c r="M7" s="429"/>
    </row>
    <row r="8" spans="1:13" ht="15.75">
      <c r="A8" s="65"/>
      <c r="B8" s="12"/>
      <c r="C8" s="32"/>
      <c r="D8" s="34" t="s">
        <v>4</v>
      </c>
      <c r="F8" s="34" t="s">
        <v>5</v>
      </c>
      <c r="G8" s="108"/>
      <c r="H8" s="34" t="s">
        <v>52</v>
      </c>
      <c r="I8" s="108"/>
      <c r="J8" s="34" t="s">
        <v>215</v>
      </c>
      <c r="K8" s="444"/>
      <c r="L8" s="393"/>
      <c r="M8" s="444"/>
    </row>
    <row r="9" spans="1:13" s="165" customFormat="1" ht="15.75" customHeight="1">
      <c r="A9" s="12"/>
      <c r="B9" s="12"/>
      <c r="C9" s="32"/>
      <c r="D9" s="32"/>
      <c r="F9" s="32"/>
      <c r="G9" s="32"/>
      <c r="H9" s="32"/>
      <c r="I9" s="32"/>
      <c r="J9" s="32"/>
      <c r="K9" s="391"/>
      <c r="L9" s="391"/>
      <c r="M9" s="391"/>
    </row>
    <row r="10" spans="1:13" ht="17.850000000000001" customHeight="1">
      <c r="A10" s="9" t="s">
        <v>268</v>
      </c>
      <c r="B10" s="12"/>
      <c r="C10" s="1"/>
      <c r="D10" s="1"/>
      <c r="F10" s="1"/>
      <c r="G10" s="1"/>
      <c r="H10" s="1"/>
      <c r="I10" s="1"/>
      <c r="J10" s="1"/>
      <c r="K10" s="337"/>
      <c r="L10" s="393"/>
      <c r="M10" s="337"/>
    </row>
    <row r="11" spans="1:13" s="165" customFormat="1" ht="17.850000000000001" customHeight="1">
      <c r="A11" s="12"/>
      <c r="B11" s="12" t="s">
        <v>269</v>
      </c>
      <c r="C11" s="1"/>
      <c r="D11" s="1">
        <v>72526</v>
      </c>
      <c r="F11" s="1">
        <v>76224</v>
      </c>
      <c r="G11" s="1"/>
      <c r="H11" s="1">
        <v>79086</v>
      </c>
      <c r="I11" s="1"/>
      <c r="J11" s="305">
        <v>70158</v>
      </c>
      <c r="K11" s="337"/>
      <c r="L11" s="391"/>
      <c r="M11" s="391"/>
    </row>
    <row r="12" spans="1:13" s="165" customFormat="1" ht="17.850000000000001" customHeight="1">
      <c r="A12" s="12"/>
      <c r="B12" s="12" t="s">
        <v>259</v>
      </c>
      <c r="C12" s="1"/>
      <c r="D12" s="1">
        <v>30433</v>
      </c>
      <c r="F12" s="1">
        <v>32185</v>
      </c>
      <c r="G12" s="1"/>
      <c r="H12" s="18">
        <v>32613</v>
      </c>
      <c r="I12" s="1"/>
      <c r="J12" s="306">
        <v>29562</v>
      </c>
      <c r="K12" s="337"/>
      <c r="L12" s="391"/>
      <c r="M12" s="391"/>
    </row>
    <row r="13" spans="1:13" s="165" customFormat="1" ht="17.850000000000001" customHeight="1">
      <c r="A13" s="12"/>
      <c r="B13" s="12" t="s">
        <v>270</v>
      </c>
      <c r="C13" s="1"/>
      <c r="D13" s="112">
        <f>SUM(D11:D12)</f>
        <v>102959</v>
      </c>
      <c r="F13" s="112">
        <f>SUM(F11:F12)</f>
        <v>108409</v>
      </c>
      <c r="G13" s="1"/>
      <c r="H13" s="112">
        <f>SUM(H11:H12)</f>
        <v>111699</v>
      </c>
      <c r="I13" s="1"/>
      <c r="J13" s="354">
        <f>SUM(J11:J12)</f>
        <v>99720</v>
      </c>
      <c r="K13" s="337"/>
      <c r="L13" s="391"/>
      <c r="M13" s="391"/>
    </row>
    <row r="14" spans="1:13" s="165" customFormat="1" ht="6" customHeight="1">
      <c r="A14" s="12"/>
      <c r="B14" s="12"/>
      <c r="C14" s="1"/>
      <c r="D14" s="1"/>
      <c r="F14" s="1"/>
      <c r="G14" s="1"/>
      <c r="H14" s="1"/>
      <c r="I14" s="1"/>
      <c r="J14" s="305"/>
      <c r="K14" s="391"/>
      <c r="L14" s="391"/>
      <c r="M14" s="391"/>
    </row>
    <row r="15" spans="1:13" ht="17.850000000000001" customHeight="1">
      <c r="A15" s="9" t="s">
        <v>271</v>
      </c>
      <c r="B15" s="12"/>
      <c r="C15" s="1"/>
      <c r="D15" s="1"/>
      <c r="F15" s="1"/>
      <c r="G15" s="1"/>
      <c r="H15" s="1"/>
      <c r="I15" s="1"/>
      <c r="J15" s="305"/>
      <c r="K15" s="393"/>
      <c r="L15" s="393"/>
      <c r="M15" s="393"/>
    </row>
    <row r="16" spans="1:13" ht="17.850000000000001" customHeight="1">
      <c r="A16" s="9"/>
      <c r="B16" s="12" t="s">
        <v>269</v>
      </c>
      <c r="C16" s="1"/>
      <c r="D16" s="1">
        <v>1146</v>
      </c>
      <c r="F16" s="1">
        <v>1104</v>
      </c>
      <c r="G16" s="1"/>
      <c r="H16" s="1">
        <v>1092</v>
      </c>
      <c r="I16" s="1"/>
      <c r="J16" s="305">
        <v>1027</v>
      </c>
      <c r="K16" s="393"/>
      <c r="L16" s="393"/>
      <c r="M16" s="393"/>
    </row>
    <row r="17" spans="1:13" ht="17.850000000000001" customHeight="1">
      <c r="A17" s="9"/>
      <c r="B17" s="12" t="s">
        <v>259</v>
      </c>
      <c r="C17" s="1"/>
      <c r="D17" s="18">
        <v>986</v>
      </c>
      <c r="F17" s="18">
        <v>987</v>
      </c>
      <c r="G17" s="1"/>
      <c r="H17" s="18">
        <v>947</v>
      </c>
      <c r="I17" s="1"/>
      <c r="J17" s="306">
        <v>912</v>
      </c>
      <c r="K17" s="393"/>
      <c r="L17" s="393"/>
      <c r="M17" s="393"/>
    </row>
    <row r="18" spans="1:13" ht="17.850000000000001" customHeight="1">
      <c r="A18" s="9"/>
      <c r="B18" s="12" t="s">
        <v>272</v>
      </c>
      <c r="C18" s="1"/>
      <c r="D18" s="1">
        <v>1098</v>
      </c>
      <c r="F18" s="1">
        <v>1069</v>
      </c>
      <c r="G18" s="1"/>
      <c r="H18" s="1">
        <v>1050</v>
      </c>
      <c r="I18" s="1"/>
      <c r="J18" s="305">
        <v>993</v>
      </c>
      <c r="K18" s="393"/>
      <c r="L18" s="393"/>
      <c r="M18" s="393"/>
    </row>
    <row r="19" spans="1:13" s="165" customFormat="1" ht="6" customHeight="1">
      <c r="A19" s="12"/>
      <c r="B19" s="12"/>
      <c r="C19" s="1"/>
      <c r="D19" s="1"/>
      <c r="F19" s="1"/>
      <c r="G19" s="1"/>
      <c r="H19" s="1"/>
      <c r="I19" s="1"/>
      <c r="J19" s="305"/>
      <c r="K19" s="391"/>
      <c r="L19" s="391"/>
      <c r="M19" s="391"/>
    </row>
    <row r="20" spans="1:13" ht="17.850000000000001" customHeight="1">
      <c r="A20" s="9" t="s">
        <v>273</v>
      </c>
      <c r="B20" s="12"/>
      <c r="C20" s="46"/>
      <c r="D20" s="26"/>
      <c r="F20" s="26"/>
      <c r="G20" s="26"/>
      <c r="H20" s="26"/>
      <c r="I20" s="26"/>
      <c r="J20" s="317"/>
      <c r="K20" s="393"/>
      <c r="L20" s="393"/>
      <c r="M20" s="393"/>
    </row>
    <row r="21" spans="1:13" ht="17.850000000000001" customHeight="1">
      <c r="A21" s="9"/>
      <c r="B21" s="12" t="s">
        <v>269</v>
      </c>
      <c r="C21" s="46"/>
      <c r="D21" s="26">
        <v>260.39</v>
      </c>
      <c r="F21" s="26">
        <v>269.98</v>
      </c>
      <c r="G21" s="26"/>
      <c r="H21" s="26">
        <v>320.76</v>
      </c>
      <c r="I21" s="26"/>
      <c r="J21" s="317">
        <v>363.85</v>
      </c>
      <c r="K21" s="341"/>
      <c r="L21" s="393"/>
      <c r="M21" s="393"/>
    </row>
    <row r="22" spans="1:13" ht="17.850000000000001" customHeight="1">
      <c r="A22" s="9"/>
      <c r="B22" s="12" t="s">
        <v>259</v>
      </c>
      <c r="C22" s="46"/>
      <c r="D22" s="74">
        <v>301.55</v>
      </c>
      <c r="F22" s="74">
        <v>313.67</v>
      </c>
      <c r="G22" s="73"/>
      <c r="H22" s="74">
        <v>368.08</v>
      </c>
      <c r="I22" s="73"/>
      <c r="J22" s="389">
        <v>417.5</v>
      </c>
      <c r="K22" s="445"/>
      <c r="L22" s="393"/>
      <c r="M22" s="393"/>
    </row>
    <row r="23" spans="1:13" ht="17.850000000000001" customHeight="1">
      <c r="A23" s="9"/>
      <c r="B23" s="12" t="s">
        <v>274</v>
      </c>
      <c r="C23" s="46"/>
      <c r="D23" s="26">
        <v>272.56</v>
      </c>
      <c r="F23" s="26">
        <v>282.95</v>
      </c>
      <c r="G23" s="26"/>
      <c r="H23" s="26">
        <v>334.57</v>
      </c>
      <c r="I23" s="26"/>
      <c r="J23" s="317">
        <v>379.76</v>
      </c>
      <c r="K23" s="341"/>
      <c r="L23" s="393"/>
      <c r="M23" s="393"/>
    </row>
    <row r="24" spans="1:13" s="165" customFormat="1" ht="6" customHeight="1">
      <c r="A24" s="12"/>
      <c r="B24" s="12"/>
      <c r="C24" s="1"/>
      <c r="D24" s="1"/>
      <c r="F24" s="1"/>
      <c r="G24" s="1"/>
      <c r="H24" s="1"/>
      <c r="I24" s="1"/>
      <c r="J24" s="305"/>
      <c r="K24" s="391"/>
      <c r="L24" s="391"/>
      <c r="M24" s="391"/>
    </row>
    <row r="25" spans="1:13" ht="17.850000000000001" customHeight="1">
      <c r="A25" s="9" t="s">
        <v>275</v>
      </c>
      <c r="B25" s="12"/>
      <c r="C25" s="46"/>
      <c r="D25" s="26"/>
      <c r="F25" s="26"/>
      <c r="G25" s="26"/>
      <c r="H25" s="26"/>
      <c r="I25" s="26"/>
      <c r="J25" s="317"/>
    </row>
    <row r="26" spans="1:13" ht="17.850000000000001" customHeight="1">
      <c r="A26" s="9"/>
      <c r="B26" s="12" t="s">
        <v>269</v>
      </c>
      <c r="C26" s="46"/>
      <c r="D26" s="26">
        <v>22.73</v>
      </c>
      <c r="F26" s="26">
        <v>24.45</v>
      </c>
      <c r="G26" s="26"/>
      <c r="H26" s="26">
        <v>29.38</v>
      </c>
      <c r="I26" s="26"/>
      <c r="J26" s="317">
        <v>35.44</v>
      </c>
    </row>
    <row r="27" spans="1:13" ht="17.850000000000001" customHeight="1">
      <c r="A27" s="9"/>
      <c r="B27" s="12" t="s">
        <v>259</v>
      </c>
      <c r="C27" s="46"/>
      <c r="D27" s="74">
        <v>30.59</v>
      </c>
      <c r="F27" s="74">
        <v>31.8</v>
      </c>
      <c r="G27" s="73"/>
      <c r="H27" s="74">
        <v>38.86</v>
      </c>
      <c r="I27" s="73"/>
      <c r="J27" s="389">
        <v>45.78</v>
      </c>
    </row>
    <row r="28" spans="1:13" ht="17.850000000000001" customHeight="1">
      <c r="A28" s="9"/>
      <c r="B28" s="12" t="s">
        <v>276</v>
      </c>
      <c r="C28" s="46"/>
      <c r="D28" s="26">
        <v>24.82</v>
      </c>
      <c r="F28" s="26">
        <v>26.46</v>
      </c>
      <c r="G28" s="26"/>
      <c r="H28" s="26">
        <v>31.88</v>
      </c>
      <c r="I28" s="26"/>
      <c r="J28" s="317">
        <v>38.26</v>
      </c>
    </row>
    <row r="29" spans="1:13" s="165" customFormat="1" ht="6" customHeight="1">
      <c r="A29" s="12"/>
      <c r="B29" s="12"/>
      <c r="C29" s="1"/>
      <c r="D29" s="1"/>
      <c r="F29" s="1"/>
      <c r="G29" s="1"/>
      <c r="H29" s="1"/>
      <c r="I29" s="1"/>
      <c r="J29" s="1"/>
      <c r="K29" s="310"/>
    </row>
    <row r="30" spans="1:13" s="165" customFormat="1" ht="17.850000000000001" customHeight="1">
      <c r="A30" s="9" t="s">
        <v>277</v>
      </c>
      <c r="B30" s="12"/>
      <c r="C30" s="15"/>
      <c r="D30" s="2"/>
      <c r="F30" s="2"/>
      <c r="G30" s="2"/>
      <c r="H30" s="2"/>
      <c r="I30" s="2"/>
      <c r="J30" s="2"/>
      <c r="K30" s="310"/>
    </row>
    <row r="31" spans="1:13" s="165" customFormat="1" ht="17.850000000000001" customHeight="1">
      <c r="A31" s="9"/>
      <c r="B31" s="12" t="s">
        <v>269</v>
      </c>
      <c r="C31" s="15"/>
      <c r="D31" s="22">
        <v>-7.4999999999999997E-2</v>
      </c>
      <c r="F31" s="22">
        <v>5.0999999999999997E-2</v>
      </c>
      <c r="G31" s="22"/>
      <c r="H31" s="22">
        <v>3.7999999999999999E-2</v>
      </c>
      <c r="I31" s="22"/>
      <c r="J31" s="22">
        <v>-0.113</v>
      </c>
      <c r="K31" s="310"/>
    </row>
    <row r="32" spans="1:13" s="165" customFormat="1" ht="17.850000000000001" customHeight="1">
      <c r="A32" s="9"/>
      <c r="B32" s="12" t="s">
        <v>259</v>
      </c>
      <c r="C32" s="15"/>
      <c r="D32" s="22">
        <v>-0.112</v>
      </c>
      <c r="F32" s="22">
        <v>5.8000000000000003E-2</v>
      </c>
      <c r="G32" s="22"/>
      <c r="H32" s="22">
        <v>1.2999999999999999E-2</v>
      </c>
      <c r="I32" s="22"/>
      <c r="J32" s="22">
        <v>-9.4E-2</v>
      </c>
      <c r="K32" s="310"/>
    </row>
    <row r="33" spans="1:11" s="165" customFormat="1" ht="17.850000000000001" customHeight="1">
      <c r="A33" s="9"/>
      <c r="B33" s="12" t="s">
        <v>270</v>
      </c>
      <c r="C33" s="15"/>
      <c r="D33" s="22">
        <v>-8.5999999999999993E-2</v>
      </c>
      <c r="F33" s="22">
        <v>5.2999999999999999E-2</v>
      </c>
      <c r="G33" s="22"/>
      <c r="H33" s="22">
        <v>0.03</v>
      </c>
      <c r="I33" s="22"/>
      <c r="J33" s="22">
        <v>-0.107</v>
      </c>
      <c r="K33" s="310"/>
    </row>
    <row r="34" spans="1:11" s="165" customFormat="1" ht="6" customHeight="1">
      <c r="A34" s="12"/>
      <c r="B34" s="12"/>
      <c r="C34" s="1"/>
      <c r="D34" s="1"/>
      <c r="F34" s="1"/>
      <c r="G34" s="1"/>
      <c r="H34" s="1"/>
      <c r="I34" s="1"/>
      <c r="J34" s="348"/>
      <c r="K34" s="310"/>
    </row>
    <row r="35" spans="1:11" s="165" customFormat="1" ht="17.850000000000001" customHeight="1">
      <c r="A35" s="9" t="s">
        <v>278</v>
      </c>
      <c r="B35" s="12"/>
      <c r="C35" s="15"/>
      <c r="D35" s="2"/>
      <c r="F35" s="2"/>
      <c r="G35" s="2"/>
      <c r="H35" s="2"/>
      <c r="I35" s="2"/>
      <c r="J35" s="349"/>
      <c r="K35" s="310"/>
    </row>
    <row r="36" spans="1:11" s="165" customFormat="1" ht="17.850000000000001" customHeight="1">
      <c r="A36" s="9"/>
      <c r="B36" s="12" t="s">
        <v>269</v>
      </c>
      <c r="C36" s="15"/>
      <c r="D36" s="22">
        <v>3.7999999999999999E-2</v>
      </c>
      <c r="F36" s="22">
        <v>3.6999999999999998E-2</v>
      </c>
      <c r="G36" s="22"/>
      <c r="H36" s="22">
        <v>0.188</v>
      </c>
      <c r="I36" s="22"/>
      <c r="J36" s="22">
        <v>0.13400000000000001</v>
      </c>
      <c r="K36" s="310"/>
    </row>
    <row r="37" spans="1:11" s="165" customFormat="1" ht="17.850000000000001" customHeight="1">
      <c r="A37" s="9"/>
      <c r="B37" s="12" t="s">
        <v>259</v>
      </c>
      <c r="C37" s="15"/>
      <c r="D37" s="22">
        <v>5.0000000000000001E-3</v>
      </c>
      <c r="F37" s="22">
        <v>0.04</v>
      </c>
      <c r="G37" s="22"/>
      <c r="H37" s="22">
        <v>0.17299999999999999</v>
      </c>
      <c r="I37" s="22"/>
      <c r="J37" s="22">
        <v>0.13400000000000001</v>
      </c>
      <c r="K37" s="310"/>
    </row>
    <row r="38" spans="1:11" s="165" customFormat="1" ht="17.850000000000001" customHeight="1">
      <c r="A38" s="9"/>
      <c r="B38" s="12" t="s">
        <v>279</v>
      </c>
      <c r="C38" s="15"/>
      <c r="D38" s="22">
        <v>2.9000000000000001E-2</v>
      </c>
      <c r="F38" s="22">
        <v>3.7999999999999999E-2</v>
      </c>
      <c r="G38" s="22"/>
      <c r="H38" s="22">
        <v>0.182</v>
      </c>
      <c r="I38" s="22"/>
      <c r="J38" s="22">
        <v>0.13500000000000001</v>
      </c>
      <c r="K38" s="310"/>
    </row>
    <row r="39" spans="1:11" s="165" customFormat="1" ht="6" customHeight="1">
      <c r="A39" s="12"/>
      <c r="B39" s="12"/>
      <c r="C39" s="1"/>
      <c r="D39" s="1"/>
      <c r="F39" s="1"/>
      <c r="G39" s="1"/>
      <c r="H39" s="1"/>
      <c r="I39" s="1"/>
      <c r="J39" s="1"/>
      <c r="K39" s="310"/>
    </row>
    <row r="40" spans="1:11" s="165" customFormat="1">
      <c r="A40" s="12" t="s">
        <v>203</v>
      </c>
      <c r="B40" s="12"/>
      <c r="C40" s="15"/>
      <c r="D40" s="1">
        <v>252</v>
      </c>
      <c r="F40" s="1">
        <v>253</v>
      </c>
      <c r="G40" s="1"/>
      <c r="H40" s="1">
        <v>254</v>
      </c>
      <c r="I40" s="1"/>
      <c r="J40" s="305">
        <v>253</v>
      </c>
      <c r="K40" s="310"/>
    </row>
    <row r="41" spans="1:11" s="165" customFormat="1" ht="6" customHeight="1">
      <c r="A41" s="12"/>
      <c r="B41" s="12"/>
      <c r="C41" s="1"/>
      <c r="D41" s="1"/>
      <c r="F41" s="1"/>
      <c r="G41" s="1"/>
      <c r="H41" s="1"/>
      <c r="I41" s="1"/>
      <c r="J41" s="1"/>
      <c r="K41" s="310"/>
    </row>
    <row r="42" spans="1:11" s="165" customFormat="1" hidden="1">
      <c r="A42" s="12" t="s">
        <v>218</v>
      </c>
      <c r="B42" s="12"/>
      <c r="C42" s="1"/>
      <c r="D42" s="1"/>
      <c r="F42" s="1"/>
      <c r="G42" s="1"/>
      <c r="H42" s="1"/>
      <c r="I42" s="1"/>
      <c r="J42" s="1"/>
      <c r="K42" s="310"/>
    </row>
    <row r="43" spans="1:11" s="165" customFormat="1" hidden="1">
      <c r="A43" s="20"/>
      <c r="B43" s="12" t="s">
        <v>252</v>
      </c>
      <c r="C43" s="1"/>
      <c r="D43" s="15">
        <v>0.21</v>
      </c>
      <c r="F43" s="15">
        <v>0.21</v>
      </c>
      <c r="G43" s="1"/>
      <c r="H43" s="15">
        <v>0.254</v>
      </c>
      <c r="I43" s="1"/>
      <c r="J43" s="15">
        <v>0.41799999999999998</v>
      </c>
      <c r="K43" s="310"/>
    </row>
    <row r="44" spans="1:11" s="16" customFormat="1" hidden="1">
      <c r="A44" s="20"/>
      <c r="B44" s="12" t="s">
        <v>253</v>
      </c>
      <c r="C44" s="232"/>
      <c r="D44" s="15">
        <v>0.24399999999999999</v>
      </c>
      <c r="F44" s="15">
        <v>0.254</v>
      </c>
      <c r="G44" s="173"/>
      <c r="H44" s="15">
        <v>0.49</v>
      </c>
      <c r="I44" s="173"/>
      <c r="J44" s="15">
        <v>0.499</v>
      </c>
    </row>
    <row r="45" spans="1:11" hidden="1">
      <c r="B45" s="12" t="s">
        <v>206</v>
      </c>
      <c r="D45" s="15">
        <v>0.23399999999999999</v>
      </c>
      <c r="F45" s="15">
        <v>0.22500000000000001</v>
      </c>
      <c r="H45" s="15">
        <v>0.312</v>
      </c>
      <c r="J45" s="15">
        <v>0.45200000000000001</v>
      </c>
    </row>
    <row r="46" spans="1:11">
      <c r="B46" s="12"/>
    </row>
    <row r="47" spans="1:11" ht="15.75" customHeight="1">
      <c r="A47" s="220" t="s">
        <v>148</v>
      </c>
    </row>
    <row r="48" spans="1:11" ht="15.75" customHeight="1"/>
    <row r="49" spans="1:11" ht="15.75" customHeight="1"/>
    <row r="50" spans="1:11" ht="15.75" customHeight="1"/>
    <row r="51" spans="1:11" ht="15" customHeight="1">
      <c r="B51" s="88"/>
      <c r="C51" s="88"/>
      <c r="D51" s="88"/>
      <c r="F51" s="88"/>
      <c r="G51" s="88"/>
      <c r="H51" s="88"/>
      <c r="I51" s="88"/>
      <c r="J51" s="88"/>
    </row>
    <row r="53" spans="1:11" s="165" customFormat="1">
      <c r="B53" s="12"/>
      <c r="C53" s="12"/>
      <c r="D53" s="12"/>
      <c r="F53" s="12"/>
      <c r="G53" s="12"/>
      <c r="H53" s="12"/>
      <c r="I53" s="12"/>
      <c r="J53" s="12"/>
      <c r="K53" s="310"/>
    </row>
    <row r="54" spans="1:11" ht="23.25">
      <c r="A54" s="204"/>
      <c r="D54" s="253"/>
      <c r="F54" s="253"/>
      <c r="G54" s="253"/>
      <c r="H54" s="253"/>
      <c r="I54" s="253"/>
      <c r="J54" s="253"/>
    </row>
  </sheetData>
  <mergeCells count="3">
    <mergeCell ref="A1:J1"/>
    <mergeCell ref="A2:J2"/>
    <mergeCell ref="A3:J3"/>
  </mergeCells>
  <phoneticPr fontId="2" type="noConversion"/>
  <printOptions horizontalCentered="1"/>
  <pageMargins left="0.75" right="0.75" top="0.5" bottom="0.5" header="0.5" footer="0.25"/>
  <pageSetup scale="90" firstPageNumber="2" orientation="portrait" r:id="rId1"/>
  <headerFooter scaleWithDoc="0" alignWithMargins="0">
    <oddFooter>&amp;R&amp;"Arial,Regular"&amp;10Q4 FY23 Stat Book /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5">
    <pageSetUpPr fitToPage="1"/>
  </sheetPr>
  <dimension ref="A1:M56"/>
  <sheetViews>
    <sheetView view="pageBreakPreview" zoomScaleNormal="80" zoomScaleSheetLayoutView="100" workbookViewId="0"/>
  </sheetViews>
  <sheetFormatPr defaultColWidth="10.625" defaultRowHeight="15" customHeight="1"/>
  <cols>
    <col min="1" max="1" width="2.625" style="20" customWidth="1"/>
    <col min="2" max="2" width="40.625" style="20" customWidth="1"/>
    <col min="3" max="3" width="10.625" style="20"/>
    <col min="4" max="4" width="10.625" style="20" customWidth="1"/>
    <col min="5" max="6" width="10.625" style="20"/>
    <col min="7" max="7" width="1.625" style="20" customWidth="1"/>
    <col min="8" max="11" width="10.625" style="20"/>
    <col min="12" max="12" width="7" style="10" customWidth="1"/>
    <col min="13" max="16384" width="10.625" style="10"/>
  </cols>
  <sheetData>
    <row r="1" spans="1:13" s="171" customFormat="1" ht="24.75" customHeight="1">
      <c r="A1" s="27" t="s">
        <v>280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3" s="171" customFormat="1" ht="24.75" customHeight="1">
      <c r="A2" s="27" t="s">
        <v>247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3" s="171" customFormat="1" ht="24.75" customHeight="1">
      <c r="A3" s="27" t="s">
        <v>286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3" s="78" customFormat="1" ht="17.850000000000001" customHeight="1">
      <c r="A4" s="165"/>
      <c r="B4" s="98"/>
      <c r="C4" s="28"/>
      <c r="D4" s="28"/>
      <c r="E4" s="28"/>
      <c r="F4" s="98"/>
      <c r="G4" s="82"/>
      <c r="H4" s="28"/>
      <c r="I4" s="28"/>
      <c r="J4" s="28"/>
      <c r="K4" s="98"/>
      <c r="L4" s="164"/>
      <c r="M4" s="164"/>
    </row>
    <row r="5" spans="1:13" s="165" customFormat="1" ht="17.850000000000001" customHeight="1">
      <c r="A5" s="12"/>
      <c r="B5" s="12"/>
      <c r="C5" s="1"/>
      <c r="D5" s="1"/>
      <c r="E5" s="1"/>
      <c r="F5" s="1"/>
      <c r="G5" s="12"/>
      <c r="H5" s="1"/>
      <c r="I5" s="1"/>
      <c r="J5" s="1"/>
      <c r="K5" s="1"/>
    </row>
    <row r="6" spans="1:13" ht="17.850000000000001" customHeight="1" thickBot="1">
      <c r="A6" s="239"/>
      <c r="B6" s="99"/>
      <c r="C6" s="29" t="s">
        <v>4</v>
      </c>
      <c r="D6" s="29"/>
      <c r="E6" s="29"/>
      <c r="F6" s="29"/>
      <c r="G6" s="78"/>
      <c r="H6" s="29" t="s">
        <v>5</v>
      </c>
      <c r="I6" s="29"/>
      <c r="J6" s="29"/>
      <c r="K6" s="29"/>
    </row>
    <row r="7" spans="1:13" ht="17.850000000000001" customHeight="1">
      <c r="A7" s="31"/>
      <c r="B7" s="12"/>
      <c r="C7" s="24" t="s">
        <v>135</v>
      </c>
      <c r="D7" s="24" t="s">
        <v>136</v>
      </c>
      <c r="E7" s="24" t="s">
        <v>137</v>
      </c>
      <c r="F7" s="64" t="s">
        <v>138</v>
      </c>
      <c r="G7" s="44"/>
      <c r="H7" s="24" t="s">
        <v>135</v>
      </c>
      <c r="I7" s="24" t="s">
        <v>136</v>
      </c>
      <c r="J7" s="24" t="s">
        <v>137</v>
      </c>
      <c r="K7" s="64" t="s">
        <v>138</v>
      </c>
    </row>
    <row r="8" spans="1:13" ht="17.850000000000001" customHeight="1">
      <c r="A8" s="33"/>
      <c r="B8" s="31"/>
      <c r="C8" s="11" t="s">
        <v>139</v>
      </c>
      <c r="D8" s="11" t="s">
        <v>139</v>
      </c>
      <c r="E8" s="11" t="s">
        <v>139</v>
      </c>
      <c r="F8" s="11" t="s">
        <v>139</v>
      </c>
      <c r="G8" s="44"/>
      <c r="H8" s="11" t="s">
        <v>139</v>
      </c>
      <c r="I8" s="11" t="s">
        <v>139</v>
      </c>
      <c r="J8" s="11" t="s">
        <v>139</v>
      </c>
      <c r="K8" s="11" t="s">
        <v>139</v>
      </c>
    </row>
    <row r="9" spans="1:13" ht="17.850000000000001" customHeight="1">
      <c r="A9" s="33"/>
      <c r="B9" s="31"/>
      <c r="C9" s="11"/>
      <c r="D9" s="11"/>
      <c r="E9" s="11"/>
      <c r="F9" s="11"/>
      <c r="G9" s="44"/>
      <c r="H9" s="11"/>
      <c r="I9" s="11"/>
      <c r="J9" s="11"/>
      <c r="K9" s="11"/>
    </row>
    <row r="10" spans="1:13" ht="17.850000000000001" customHeight="1">
      <c r="A10" s="9" t="s">
        <v>268</v>
      </c>
      <c r="B10" s="12"/>
      <c r="C10" s="1"/>
      <c r="D10" s="1"/>
      <c r="E10" s="1"/>
      <c r="F10" s="1"/>
      <c r="G10" s="10"/>
      <c r="H10" s="1"/>
      <c r="I10" s="1"/>
      <c r="J10" s="1"/>
      <c r="K10" s="1"/>
    </row>
    <row r="11" spans="1:13" ht="17.850000000000001" customHeight="1">
      <c r="A11" s="9"/>
      <c r="B11" s="12" t="s">
        <v>269</v>
      </c>
      <c r="C11" s="1">
        <v>78490</v>
      </c>
      <c r="D11" s="1">
        <v>77444</v>
      </c>
      <c r="E11" s="1">
        <v>70515</v>
      </c>
      <c r="F11" s="1">
        <v>63746</v>
      </c>
      <c r="G11" s="10"/>
      <c r="H11" s="1">
        <v>71313</v>
      </c>
      <c r="I11" s="1">
        <v>78084</v>
      </c>
      <c r="J11" s="1">
        <v>72664</v>
      </c>
      <c r="K11" s="1">
        <v>82703</v>
      </c>
    </row>
    <row r="12" spans="1:13" ht="17.850000000000001" customHeight="1">
      <c r="A12" s="9"/>
      <c r="B12" s="12" t="s">
        <v>259</v>
      </c>
      <c r="C12" s="18">
        <v>32853</v>
      </c>
      <c r="D12" s="18">
        <v>32571</v>
      </c>
      <c r="E12" s="18">
        <v>29783</v>
      </c>
      <c r="F12" s="18">
        <v>26571</v>
      </c>
      <c r="G12" s="10"/>
      <c r="H12" s="18">
        <v>30124</v>
      </c>
      <c r="I12" s="18">
        <v>32895</v>
      </c>
      <c r="J12" s="18">
        <v>31078</v>
      </c>
      <c r="K12" s="18">
        <v>34609</v>
      </c>
    </row>
    <row r="13" spans="1:13" ht="17.850000000000001" customHeight="1">
      <c r="A13" s="9"/>
      <c r="B13" s="12" t="s">
        <v>270</v>
      </c>
      <c r="C13" s="1">
        <f t="shared" ref="C13:F13" si="0">SUM(C11:C12)</f>
        <v>111343</v>
      </c>
      <c r="D13" s="1">
        <f t="shared" si="0"/>
        <v>110015</v>
      </c>
      <c r="E13" s="1">
        <f t="shared" si="0"/>
        <v>100298</v>
      </c>
      <c r="F13" s="1">
        <f t="shared" si="0"/>
        <v>90317</v>
      </c>
      <c r="G13" s="10"/>
      <c r="H13" s="1">
        <f>SUM(H11:H12)</f>
        <v>101437</v>
      </c>
      <c r="I13" s="1">
        <f t="shared" ref="I13:K13" si="1">SUM(I11:I12)</f>
        <v>110979</v>
      </c>
      <c r="J13" s="1">
        <f t="shared" si="1"/>
        <v>103742</v>
      </c>
      <c r="K13" s="1">
        <f t="shared" si="1"/>
        <v>117312</v>
      </c>
    </row>
    <row r="14" spans="1:13" ht="5.25" customHeight="1">
      <c r="A14" s="12"/>
      <c r="B14" s="12"/>
      <c r="C14" s="1"/>
      <c r="D14" s="1"/>
      <c r="E14" s="1"/>
      <c r="F14" s="1"/>
      <c r="G14" s="165"/>
      <c r="H14" s="1"/>
      <c r="I14" s="1"/>
      <c r="J14" s="1"/>
      <c r="K14" s="1"/>
    </row>
    <row r="15" spans="1:13" ht="17.850000000000001" customHeight="1">
      <c r="A15" s="9" t="s">
        <v>271</v>
      </c>
      <c r="B15" s="12"/>
      <c r="C15" s="1"/>
      <c r="D15" s="1"/>
      <c r="E15" s="1"/>
      <c r="F15" s="1"/>
      <c r="G15" s="10"/>
      <c r="H15" s="1"/>
      <c r="I15" s="1"/>
      <c r="J15" s="1"/>
      <c r="K15" s="1"/>
    </row>
    <row r="16" spans="1:13" ht="17.850000000000001" customHeight="1">
      <c r="A16" s="9"/>
      <c r="B16" s="12" t="s">
        <v>269</v>
      </c>
      <c r="C16" s="1">
        <v>1156</v>
      </c>
      <c r="D16" s="1">
        <v>1139</v>
      </c>
      <c r="E16" s="1">
        <v>1137</v>
      </c>
      <c r="F16" s="1">
        <v>1151</v>
      </c>
      <c r="G16" s="10"/>
      <c r="H16" s="1">
        <v>1096</v>
      </c>
      <c r="I16" s="1">
        <v>1106</v>
      </c>
      <c r="J16" s="1">
        <v>1110</v>
      </c>
      <c r="K16" s="1">
        <v>1105</v>
      </c>
    </row>
    <row r="17" spans="1:11" ht="17.850000000000001" customHeight="1">
      <c r="A17" s="9"/>
      <c r="B17" s="12" t="s">
        <v>259</v>
      </c>
      <c r="C17" s="18">
        <v>960</v>
      </c>
      <c r="D17" s="18">
        <v>983</v>
      </c>
      <c r="E17" s="18">
        <v>1000</v>
      </c>
      <c r="F17" s="18">
        <v>1006</v>
      </c>
      <c r="G17" s="10"/>
      <c r="H17" s="18">
        <v>998</v>
      </c>
      <c r="I17" s="18">
        <v>1015</v>
      </c>
      <c r="J17" s="18">
        <v>950</v>
      </c>
      <c r="K17" s="18">
        <v>982</v>
      </c>
    </row>
    <row r="18" spans="1:11" s="165" customFormat="1" ht="17.850000000000001" customHeight="1">
      <c r="A18" s="9"/>
      <c r="B18" s="12" t="s">
        <v>272</v>
      </c>
      <c r="C18" s="1">
        <v>1098</v>
      </c>
      <c r="D18" s="1">
        <v>1092</v>
      </c>
      <c r="E18" s="1">
        <v>1096</v>
      </c>
      <c r="F18" s="1">
        <v>1108</v>
      </c>
      <c r="G18" s="10"/>
      <c r="H18" s="1">
        <v>1067</v>
      </c>
      <c r="I18" s="1">
        <v>1079</v>
      </c>
      <c r="J18" s="1">
        <v>1062</v>
      </c>
      <c r="K18" s="1">
        <v>1069</v>
      </c>
    </row>
    <row r="19" spans="1:11" ht="5.25" customHeight="1">
      <c r="A19" s="12"/>
      <c r="B19" s="12"/>
      <c r="C19" s="1"/>
      <c r="D19" s="1"/>
      <c r="E19" s="1"/>
      <c r="F19" s="1"/>
      <c r="G19" s="165"/>
      <c r="H19" s="1"/>
      <c r="I19" s="1"/>
      <c r="J19" s="1"/>
      <c r="K19" s="1"/>
    </row>
    <row r="20" spans="1:11" ht="17.850000000000001" customHeight="1">
      <c r="A20" s="9" t="s">
        <v>273</v>
      </c>
      <c r="B20" s="12"/>
      <c r="C20" s="26"/>
      <c r="D20" s="26"/>
      <c r="E20" s="26"/>
      <c r="F20" s="26"/>
      <c r="G20" s="10"/>
      <c r="H20" s="26"/>
      <c r="I20" s="26"/>
      <c r="J20" s="26"/>
      <c r="K20" s="26"/>
    </row>
    <row r="21" spans="1:11" ht="17.850000000000001" customHeight="1">
      <c r="A21" s="9"/>
      <c r="B21" s="12" t="s">
        <v>269</v>
      </c>
      <c r="C21" s="26">
        <v>255.45</v>
      </c>
      <c r="D21" s="26">
        <v>258.89999999999998</v>
      </c>
      <c r="E21" s="26">
        <v>265.17</v>
      </c>
      <c r="F21" s="26">
        <v>263.12</v>
      </c>
      <c r="G21" s="10"/>
      <c r="H21" s="26">
        <v>259.89999999999998</v>
      </c>
      <c r="I21" s="26">
        <v>264.05</v>
      </c>
      <c r="J21" s="26">
        <v>275.44</v>
      </c>
      <c r="K21" s="26">
        <v>279.51</v>
      </c>
    </row>
    <row r="22" spans="1:11" ht="17.850000000000001" customHeight="1">
      <c r="A22" s="9"/>
      <c r="B22" s="12" t="s">
        <v>259</v>
      </c>
      <c r="C22" s="74">
        <v>295.75</v>
      </c>
      <c r="D22" s="74">
        <v>295.29000000000002</v>
      </c>
      <c r="E22" s="74">
        <v>308.64999999999998</v>
      </c>
      <c r="F22" s="74">
        <v>308.42</v>
      </c>
      <c r="G22" s="10"/>
      <c r="H22" s="74">
        <v>302.74</v>
      </c>
      <c r="I22" s="74">
        <v>313.35000000000002</v>
      </c>
      <c r="J22" s="74">
        <v>315.11</v>
      </c>
      <c r="K22" s="74">
        <v>322.26</v>
      </c>
    </row>
    <row r="23" spans="1:11" ht="17.850000000000001" customHeight="1">
      <c r="A23" s="9"/>
      <c r="B23" s="12" t="s">
        <v>274</v>
      </c>
      <c r="C23" s="26">
        <v>267.33999999999997</v>
      </c>
      <c r="D23" s="26">
        <v>270.38</v>
      </c>
      <c r="E23" s="26">
        <v>279.39999999999998</v>
      </c>
      <c r="F23" s="26">
        <v>276.45</v>
      </c>
      <c r="G23" s="10"/>
      <c r="H23" s="26">
        <v>272.62</v>
      </c>
      <c r="I23" s="26">
        <v>278.66000000000003</v>
      </c>
      <c r="J23" s="26">
        <v>287.32</v>
      </c>
      <c r="K23" s="26">
        <v>292.12</v>
      </c>
    </row>
    <row r="24" spans="1:11" ht="5.25" customHeight="1">
      <c r="A24" s="12"/>
      <c r="B24" s="12"/>
      <c r="C24" s="1"/>
      <c r="D24" s="1"/>
      <c r="E24" s="1"/>
      <c r="F24" s="1"/>
      <c r="G24" s="165"/>
      <c r="H24" s="1"/>
      <c r="I24" s="1"/>
      <c r="J24" s="1"/>
      <c r="K24" s="1"/>
    </row>
    <row r="25" spans="1:11" ht="17.850000000000001" customHeight="1">
      <c r="A25" s="9" t="s">
        <v>275</v>
      </c>
      <c r="B25" s="12"/>
      <c r="C25" s="26"/>
      <c r="D25" s="26"/>
      <c r="E25" s="26"/>
      <c r="F25" s="26"/>
      <c r="G25" s="10"/>
      <c r="H25" s="26"/>
      <c r="I25" s="26"/>
      <c r="J25" s="26"/>
      <c r="K25" s="26"/>
    </row>
    <row r="26" spans="1:11" ht="17.850000000000001" customHeight="1">
      <c r="A26" s="9"/>
      <c r="B26" s="12" t="s">
        <v>269</v>
      </c>
      <c r="C26" s="26">
        <v>22.1</v>
      </c>
      <c r="D26" s="26">
        <v>22.74</v>
      </c>
      <c r="E26" s="26">
        <v>23.33</v>
      </c>
      <c r="F26" s="26">
        <v>22.86</v>
      </c>
      <c r="G26" s="10"/>
      <c r="H26" s="26">
        <v>23.71</v>
      </c>
      <c r="I26" s="26">
        <v>23.86</v>
      </c>
      <c r="J26" s="26">
        <v>24.82</v>
      </c>
      <c r="K26" s="26">
        <v>25.29</v>
      </c>
    </row>
    <row r="27" spans="1:11" ht="17.850000000000001" customHeight="1">
      <c r="A27" s="9"/>
      <c r="B27" s="12" t="s">
        <v>259</v>
      </c>
      <c r="C27" s="74">
        <v>30.81</v>
      </c>
      <c r="D27" s="74">
        <v>30.05</v>
      </c>
      <c r="E27" s="74">
        <v>30.85</v>
      </c>
      <c r="F27" s="74">
        <v>30.67</v>
      </c>
      <c r="G27" s="10"/>
      <c r="H27" s="74">
        <v>30.34</v>
      </c>
      <c r="I27" s="74">
        <v>30.88</v>
      </c>
      <c r="J27" s="74">
        <v>33.159999999999997</v>
      </c>
      <c r="K27" s="74">
        <v>32.83</v>
      </c>
    </row>
    <row r="28" spans="1:11" ht="17.850000000000001" customHeight="1">
      <c r="A28" s="9"/>
      <c r="B28" s="12" t="s">
        <v>276</v>
      </c>
      <c r="C28" s="26">
        <v>24.35</v>
      </c>
      <c r="D28" s="26">
        <v>24.75</v>
      </c>
      <c r="E28" s="26">
        <v>25.49</v>
      </c>
      <c r="F28" s="26">
        <v>24.95</v>
      </c>
      <c r="G28" s="10"/>
      <c r="H28" s="26">
        <v>25.55</v>
      </c>
      <c r="I28" s="26">
        <v>25.82</v>
      </c>
      <c r="J28" s="26">
        <v>27.06</v>
      </c>
      <c r="K28" s="26">
        <v>27.33</v>
      </c>
    </row>
    <row r="29" spans="1:11" ht="5.25" customHeight="1">
      <c r="A29" s="12"/>
      <c r="B29" s="12"/>
      <c r="C29" s="1"/>
      <c r="D29" s="1"/>
      <c r="E29" s="1"/>
      <c r="F29" s="1"/>
      <c r="G29" s="165"/>
      <c r="H29" s="1"/>
      <c r="I29" s="1"/>
      <c r="J29" s="1"/>
      <c r="K29" s="1"/>
    </row>
    <row r="30" spans="1:11" ht="17.850000000000001" customHeight="1">
      <c r="A30" s="9" t="s">
        <v>277</v>
      </c>
      <c r="B30" s="12"/>
      <c r="C30" s="2"/>
      <c r="D30" s="2"/>
      <c r="E30" s="2"/>
      <c r="F30" s="2"/>
      <c r="G30" s="165"/>
      <c r="H30" s="2"/>
      <c r="I30" s="2"/>
      <c r="J30" s="2"/>
      <c r="K30" s="2"/>
    </row>
    <row r="31" spans="1:11" ht="17.850000000000001" customHeight="1">
      <c r="A31" s="9"/>
      <c r="B31" s="12" t="s">
        <v>269</v>
      </c>
      <c r="C31" s="2">
        <v>-3.3000000000000002E-2</v>
      </c>
      <c r="D31" s="2">
        <v>-5.1999999999999998E-2</v>
      </c>
      <c r="E31" s="2">
        <v>-3.5999999999999997E-2</v>
      </c>
      <c r="F31" s="2">
        <v>-0.17599999999999999</v>
      </c>
      <c r="G31" s="165"/>
      <c r="H31" s="2">
        <v>-9.0999999999999998E-2</v>
      </c>
      <c r="I31" s="2">
        <v>8.0000000000000002E-3</v>
      </c>
      <c r="J31" s="2">
        <v>0.03</v>
      </c>
      <c r="K31" s="2">
        <v>0.29699999999999999</v>
      </c>
    </row>
    <row r="32" spans="1:11" ht="17.850000000000001" customHeight="1">
      <c r="A32" s="9"/>
      <c r="B32" s="12" t="s">
        <v>259</v>
      </c>
      <c r="C32" s="2">
        <v>-0.05</v>
      </c>
      <c r="D32" s="2">
        <v>-0.08</v>
      </c>
      <c r="E32" s="2">
        <v>-0.09</v>
      </c>
      <c r="F32" s="2">
        <v>-0.22600000000000001</v>
      </c>
      <c r="G32" s="165"/>
      <c r="H32" s="2">
        <v>-8.3000000000000004E-2</v>
      </c>
      <c r="I32" s="2">
        <v>0.01</v>
      </c>
      <c r="J32" s="2">
        <v>4.2999999999999997E-2</v>
      </c>
      <c r="K32" s="2">
        <v>0.30299999999999999</v>
      </c>
    </row>
    <row r="33" spans="1:11" ht="17.850000000000001" customHeight="1">
      <c r="A33" s="9"/>
      <c r="B33" s="12" t="s">
        <v>270</v>
      </c>
      <c r="C33" s="2">
        <v>-3.7999999999999999E-2</v>
      </c>
      <c r="D33" s="2">
        <v>-0.06</v>
      </c>
      <c r="E33" s="2">
        <v>-5.2999999999999999E-2</v>
      </c>
      <c r="F33" s="2">
        <v>-0.192</v>
      </c>
      <c r="G33" s="165"/>
      <c r="H33" s="2">
        <v>-8.8999999999999996E-2</v>
      </c>
      <c r="I33" s="2">
        <v>8.9999999999999993E-3</v>
      </c>
      <c r="J33" s="2">
        <v>3.4000000000000002E-2</v>
      </c>
      <c r="K33" s="2">
        <v>0.29899999999999999</v>
      </c>
    </row>
    <row r="34" spans="1:11" ht="5.25" customHeight="1">
      <c r="A34" s="12"/>
      <c r="B34" s="12"/>
      <c r="C34" s="1"/>
      <c r="D34" s="1"/>
      <c r="E34" s="1"/>
      <c r="F34" s="1"/>
      <c r="G34" s="165"/>
      <c r="H34" s="1"/>
      <c r="I34" s="1"/>
      <c r="J34" s="1"/>
      <c r="K34" s="1"/>
    </row>
    <row r="35" spans="1:11" ht="17.850000000000001" customHeight="1">
      <c r="A35" s="9" t="s">
        <v>278</v>
      </c>
      <c r="B35" s="12"/>
      <c r="C35" s="2"/>
      <c r="D35" s="2"/>
      <c r="E35" s="2"/>
      <c r="F35" s="2"/>
      <c r="G35" s="2"/>
      <c r="H35" s="2"/>
      <c r="I35" s="2"/>
      <c r="J35" s="2"/>
      <c r="K35" s="2"/>
    </row>
    <row r="36" spans="1:11" ht="17.850000000000001" customHeight="1">
      <c r="A36" s="9"/>
      <c r="B36" s="12" t="s">
        <v>269</v>
      </c>
      <c r="C36" s="2">
        <v>3.5000000000000003E-2</v>
      </c>
      <c r="D36" s="2">
        <v>3.6999999999999998E-2</v>
      </c>
      <c r="E36" s="2">
        <v>4.7E-2</v>
      </c>
      <c r="F36" s="2">
        <v>3.4000000000000002E-2</v>
      </c>
      <c r="G36" s="2"/>
      <c r="H36" s="2">
        <v>1.7000000000000001E-2</v>
      </c>
      <c r="I36" s="2">
        <v>0.02</v>
      </c>
      <c r="J36" s="2">
        <v>3.9E-2</v>
      </c>
      <c r="K36" s="2">
        <v>6.2E-2</v>
      </c>
    </row>
    <row r="37" spans="1:11" ht="17.850000000000001" customHeight="1">
      <c r="A37" s="9"/>
      <c r="B37" s="12" t="s">
        <v>259</v>
      </c>
      <c r="C37" s="2">
        <v>1.2E-2</v>
      </c>
      <c r="D37" s="2">
        <v>-8.0000000000000002E-3</v>
      </c>
      <c r="E37" s="2">
        <v>1E-3</v>
      </c>
      <c r="F37" s="2">
        <v>0.02</v>
      </c>
      <c r="G37" s="2"/>
      <c r="H37" s="2">
        <v>2.4E-2</v>
      </c>
      <c r="I37" s="2">
        <v>6.0999999999999999E-2</v>
      </c>
      <c r="J37" s="2">
        <v>2.1000000000000001E-2</v>
      </c>
      <c r="K37" s="2">
        <v>4.4999999999999998E-2</v>
      </c>
    </row>
    <row r="38" spans="1:11" ht="17.850000000000001" customHeight="1">
      <c r="A38" s="9"/>
      <c r="B38" s="12" t="s">
        <v>279</v>
      </c>
      <c r="C38" s="2">
        <v>2.7E-2</v>
      </c>
      <c r="D38" s="2">
        <v>2.3E-2</v>
      </c>
      <c r="E38" s="2">
        <v>3.2000000000000001E-2</v>
      </c>
      <c r="F38" s="2">
        <v>3.7999999999999999E-2</v>
      </c>
      <c r="G38" s="2"/>
      <c r="H38" s="2">
        <v>0.02</v>
      </c>
      <c r="I38" s="2">
        <v>3.1E-2</v>
      </c>
      <c r="J38" s="2">
        <v>2.8000000000000001E-2</v>
      </c>
      <c r="K38" s="2">
        <v>5.7000000000000002E-2</v>
      </c>
    </row>
    <row r="39" spans="1:11" ht="5.25" customHeight="1">
      <c r="A39" s="9"/>
      <c r="B39" s="12"/>
      <c r="C39" s="1"/>
      <c r="D39" s="1"/>
      <c r="E39" s="1"/>
      <c r="F39" s="1"/>
      <c r="G39" s="2"/>
      <c r="H39" s="1"/>
      <c r="I39" s="1"/>
      <c r="J39" s="1"/>
      <c r="K39" s="1"/>
    </row>
    <row r="40" spans="1:11" ht="17.850000000000001" customHeight="1">
      <c r="A40" s="12" t="s">
        <v>203</v>
      </c>
      <c r="B40" s="12"/>
      <c r="C40" s="1">
        <v>64</v>
      </c>
      <c r="D40" s="1">
        <v>62</v>
      </c>
      <c r="E40" s="1">
        <v>62</v>
      </c>
      <c r="F40" s="1">
        <v>64</v>
      </c>
      <c r="G40" s="10"/>
      <c r="H40" s="1">
        <v>65</v>
      </c>
      <c r="I40" s="1">
        <v>62</v>
      </c>
      <c r="J40" s="1">
        <v>61</v>
      </c>
      <c r="K40" s="1">
        <v>65</v>
      </c>
    </row>
    <row r="41" spans="1:11" ht="5.25" customHeight="1">
      <c r="A41" s="12"/>
      <c r="B41" s="12"/>
      <c r="C41" s="10"/>
      <c r="D41" s="10"/>
      <c r="E41" s="10"/>
      <c r="F41" s="10"/>
      <c r="G41" s="10"/>
      <c r="H41" s="10"/>
      <c r="I41" s="1"/>
      <c r="J41" s="1"/>
      <c r="K41" s="1"/>
    </row>
    <row r="42" spans="1:11" ht="17.850000000000001" hidden="1" customHeight="1">
      <c r="A42" s="12" t="s">
        <v>218</v>
      </c>
      <c r="B42" s="12"/>
      <c r="C42" s="10"/>
      <c r="D42" s="10"/>
      <c r="E42" s="10"/>
      <c r="F42" s="10"/>
      <c r="G42" s="10"/>
      <c r="H42" s="10"/>
      <c r="I42" s="1"/>
      <c r="J42" s="1"/>
      <c r="K42" s="1"/>
    </row>
    <row r="43" spans="1:11" ht="17.850000000000001" hidden="1" customHeight="1">
      <c r="A43" s="12"/>
      <c r="B43" s="12" t="s">
        <v>252</v>
      </c>
      <c r="C43" s="2">
        <v>0.23499999999999999</v>
      </c>
      <c r="D43" s="2">
        <v>0.23499999999999999</v>
      </c>
      <c r="E43" s="2">
        <v>0.23</v>
      </c>
      <c r="F43" s="22">
        <v>0.21</v>
      </c>
      <c r="G43" s="10"/>
      <c r="H43" s="22">
        <v>0.21</v>
      </c>
      <c r="I43" s="22">
        <v>0.21</v>
      </c>
      <c r="J43" s="22">
        <v>0.214</v>
      </c>
      <c r="K43" s="15">
        <v>0.245</v>
      </c>
    </row>
    <row r="44" spans="1:11" ht="17.850000000000001" hidden="1" customHeight="1">
      <c r="A44" s="12"/>
      <c r="B44" s="12" t="s">
        <v>253</v>
      </c>
      <c r="C44" s="2">
        <v>0.24399999999999999</v>
      </c>
      <c r="D44" s="2">
        <v>0.24</v>
      </c>
      <c r="E44" s="2">
        <v>0.24</v>
      </c>
      <c r="F44" s="22">
        <v>0.23400000000000001</v>
      </c>
      <c r="G44" s="12"/>
      <c r="H44" s="22">
        <v>0.21299999999999999</v>
      </c>
      <c r="I44" s="22">
        <v>0.214</v>
      </c>
      <c r="J44" s="22">
        <v>0.24</v>
      </c>
      <c r="K44" s="15">
        <v>0.254</v>
      </c>
    </row>
    <row r="45" spans="1:11" ht="17.850000000000001" hidden="1" customHeight="1">
      <c r="A45" s="12"/>
      <c r="B45" s="12" t="s">
        <v>206</v>
      </c>
      <c r="C45" s="2">
        <v>0.23899999999999999</v>
      </c>
      <c r="D45" s="2">
        <v>0.23799999999999999</v>
      </c>
      <c r="E45" s="2">
        <v>0.23699999999999999</v>
      </c>
      <c r="F45" s="22">
        <v>0.22</v>
      </c>
      <c r="G45" s="12"/>
      <c r="H45" s="22">
        <v>0.21199999999999999</v>
      </c>
      <c r="I45" s="22">
        <v>0.21100000000000002</v>
      </c>
      <c r="J45" s="22">
        <v>0.22500000000000001</v>
      </c>
      <c r="K45" s="15">
        <v>0.249</v>
      </c>
    </row>
    <row r="46" spans="1:11" ht="15" customHeight="1">
      <c r="B46" s="12"/>
      <c r="C46" s="1"/>
      <c r="D46" s="1"/>
      <c r="E46" s="1"/>
      <c r="F46" s="1"/>
      <c r="G46" s="12"/>
      <c r="H46" s="1"/>
      <c r="I46" s="1"/>
      <c r="J46" s="1"/>
      <c r="K46" s="1"/>
    </row>
    <row r="47" spans="1:11" ht="15" customHeight="1">
      <c r="A47" s="220" t="s">
        <v>148</v>
      </c>
      <c r="B47" s="12"/>
      <c r="C47" s="1"/>
      <c r="D47" s="1"/>
      <c r="E47" s="1"/>
      <c r="F47" s="1"/>
      <c r="G47" s="12"/>
      <c r="H47" s="1"/>
      <c r="I47" s="1"/>
      <c r="J47" s="1"/>
      <c r="K47" s="1"/>
    </row>
    <row r="48" spans="1:11" ht="15" customHeight="1">
      <c r="A48" s="12"/>
      <c r="B48" s="12"/>
      <c r="C48" s="1"/>
      <c r="D48" s="1"/>
      <c r="E48" s="1"/>
      <c r="F48" s="1"/>
      <c r="G48" s="12"/>
      <c r="H48" s="1"/>
      <c r="I48" s="1"/>
      <c r="J48" s="1"/>
      <c r="K48" s="1"/>
    </row>
    <row r="49" spans="1:11" ht="15" customHeight="1">
      <c r="A49" s="12"/>
      <c r="B49" s="12"/>
      <c r="C49" s="1"/>
      <c r="D49" s="1"/>
      <c r="E49" s="1"/>
      <c r="F49" s="1"/>
      <c r="G49" s="12"/>
      <c r="H49" s="1"/>
      <c r="I49" s="1"/>
      <c r="J49" s="1"/>
      <c r="K49" s="1"/>
    </row>
    <row r="50" spans="1:11" ht="15" customHeight="1">
      <c r="A50" s="12"/>
      <c r="B50" s="12"/>
      <c r="C50" s="1"/>
      <c r="D50" s="1"/>
      <c r="E50" s="1"/>
      <c r="F50" s="1"/>
      <c r="G50" s="12"/>
      <c r="H50" s="1"/>
      <c r="I50" s="1"/>
      <c r="J50" s="1"/>
      <c r="K50" s="1"/>
    </row>
    <row r="51" spans="1:11" ht="15" customHeight="1">
      <c r="A51" s="12"/>
      <c r="B51" s="12"/>
      <c r="C51" s="1"/>
      <c r="D51" s="1"/>
      <c r="E51" s="1"/>
      <c r="F51" s="1"/>
      <c r="G51" s="12"/>
      <c r="H51" s="1"/>
      <c r="I51" s="1"/>
      <c r="J51" s="1"/>
      <c r="K51" s="1"/>
    </row>
    <row r="53" spans="1:11" ht="15" customHeight="1">
      <c r="A53" s="59"/>
      <c r="B53" s="59"/>
    </row>
    <row r="55" spans="1:11" ht="15" customHeight="1">
      <c r="A55" s="165"/>
      <c r="B55" s="12"/>
      <c r="C55" s="252"/>
      <c r="D55" s="12"/>
      <c r="E55" s="12"/>
      <c r="F55" s="12"/>
      <c r="G55" s="12"/>
      <c r="H55" s="12"/>
      <c r="I55" s="12"/>
      <c r="J55" s="12"/>
      <c r="K55" s="12"/>
    </row>
    <row r="56" spans="1:11" ht="15" customHeight="1">
      <c r="A56" s="204"/>
      <c r="K56" s="253"/>
    </row>
  </sheetData>
  <phoneticPr fontId="2" type="noConversion"/>
  <printOptions horizontalCentered="1"/>
  <pageMargins left="0.75" right="0.75" top="0.5" bottom="0.5" header="0.5" footer="0.25"/>
  <pageSetup scale="64" firstPageNumber="2" orientation="portrait" r:id="rId1"/>
  <headerFooter scaleWithDoc="0" alignWithMargins="0">
    <oddFooter>&amp;L&amp;"Arial,Regular"&amp;10 25 / Q4 FY23 Stat Book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view="pageBreakPreview" zoomScaleNormal="80" zoomScaleSheetLayoutView="100" workbookViewId="0"/>
  </sheetViews>
  <sheetFormatPr defaultColWidth="10.625" defaultRowHeight="15" customHeight="1"/>
  <cols>
    <col min="1" max="1" width="2.625" style="20" customWidth="1"/>
    <col min="2" max="2" width="40.625" style="20" customWidth="1"/>
    <col min="3" max="3" width="10.625" style="20"/>
    <col min="4" max="4" width="10.625" style="20" customWidth="1"/>
    <col min="5" max="6" width="10.625" style="20"/>
    <col min="7" max="7" width="1.625" style="20" customWidth="1"/>
    <col min="8" max="8" width="10.625" style="20"/>
    <col min="9" max="9" width="10.625" style="20" customWidth="1"/>
    <col min="10" max="11" width="10.625" style="20"/>
    <col min="12" max="16384" width="10.625" style="10"/>
  </cols>
  <sheetData>
    <row r="1" spans="1:11" s="171" customFormat="1" ht="24.75" customHeight="1">
      <c r="A1" s="27" t="s">
        <v>280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71" customFormat="1" ht="24.75" customHeight="1">
      <c r="A2" s="27" t="s">
        <v>247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71" customFormat="1" ht="24.75" customHeight="1">
      <c r="A3" s="27" t="s">
        <v>285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78" customFormat="1" ht="17.850000000000001" customHeight="1">
      <c r="A4" s="165"/>
      <c r="B4" s="98"/>
      <c r="C4" s="28"/>
      <c r="D4" s="28"/>
      <c r="E4" s="28"/>
      <c r="F4" s="98"/>
      <c r="G4" s="82"/>
      <c r="H4" s="28"/>
      <c r="I4" s="28"/>
      <c r="J4" s="28"/>
      <c r="K4" s="98"/>
    </row>
    <row r="5" spans="1:11" s="165" customFormat="1" ht="17.850000000000001" customHeight="1">
      <c r="A5" s="12"/>
      <c r="B5" s="12"/>
      <c r="C5" s="1"/>
      <c r="D5" s="1"/>
      <c r="E5" s="1"/>
      <c r="F5" s="1"/>
      <c r="G5" s="12"/>
      <c r="H5" s="1"/>
      <c r="I5" s="1"/>
      <c r="J5" s="1"/>
      <c r="K5" s="1"/>
    </row>
    <row r="6" spans="1:11" s="78" customFormat="1" ht="17.850000000000001" customHeight="1" thickBot="1">
      <c r="A6" s="239"/>
      <c r="B6" s="99"/>
      <c r="C6" s="29" t="s">
        <v>52</v>
      </c>
      <c r="D6" s="29"/>
      <c r="E6" s="29"/>
      <c r="F6" s="29"/>
      <c r="G6" s="30"/>
      <c r="H6" s="29" t="s">
        <v>215</v>
      </c>
      <c r="I6" s="29"/>
      <c r="J6" s="29"/>
      <c r="K6" s="29"/>
    </row>
    <row r="7" spans="1:11" s="44" customFormat="1" ht="17.850000000000001" customHeight="1">
      <c r="A7" s="31"/>
      <c r="B7" s="12"/>
      <c r="C7" s="24" t="s">
        <v>135</v>
      </c>
      <c r="D7" s="24" t="s">
        <v>136</v>
      </c>
      <c r="E7" s="24" t="s">
        <v>137</v>
      </c>
      <c r="F7" s="64" t="s">
        <v>138</v>
      </c>
      <c r="G7" s="24"/>
      <c r="H7" s="24" t="s">
        <v>135</v>
      </c>
      <c r="I7" s="24" t="s">
        <v>136</v>
      </c>
      <c r="J7" s="24" t="s">
        <v>137</v>
      </c>
      <c r="K7" s="64" t="s">
        <v>138</v>
      </c>
    </row>
    <row r="8" spans="1:11" s="44" customFormat="1" ht="17.850000000000001" customHeight="1">
      <c r="A8" s="33"/>
      <c r="B8" s="31"/>
      <c r="C8" s="11" t="s">
        <v>139</v>
      </c>
      <c r="D8" s="11" t="s">
        <v>139</v>
      </c>
      <c r="E8" s="11" t="s">
        <v>139</v>
      </c>
      <c r="F8" s="11" t="s">
        <v>139</v>
      </c>
      <c r="G8" s="11"/>
      <c r="H8" s="11" t="s">
        <v>139</v>
      </c>
      <c r="I8" s="11" t="s">
        <v>139</v>
      </c>
      <c r="J8" s="11" t="s">
        <v>139</v>
      </c>
      <c r="K8" s="11" t="s">
        <v>139</v>
      </c>
    </row>
    <row r="9" spans="1:11" s="44" customFormat="1" ht="17.850000000000001" customHeight="1">
      <c r="A9" s="33"/>
      <c r="B9" s="31"/>
      <c r="C9" s="11"/>
      <c r="D9" s="11"/>
      <c r="E9" s="11"/>
      <c r="F9" s="11"/>
      <c r="G9" s="11"/>
      <c r="H9" s="11"/>
      <c r="I9" s="11"/>
      <c r="J9" s="11"/>
      <c r="K9" s="11"/>
    </row>
    <row r="10" spans="1:11" ht="17.850000000000001" customHeight="1">
      <c r="A10" s="9" t="s">
        <v>268</v>
      </c>
      <c r="B10" s="12"/>
      <c r="C10" s="1"/>
      <c r="D10" s="1"/>
      <c r="E10" s="1"/>
      <c r="F10" s="1"/>
      <c r="G10" s="1"/>
      <c r="H10" s="1"/>
      <c r="I10" s="1"/>
      <c r="J10" s="1"/>
      <c r="K10" s="1"/>
    </row>
    <row r="11" spans="1:11" s="165" customFormat="1" ht="17.850000000000001" customHeight="1">
      <c r="A11" s="12"/>
      <c r="B11" s="12" t="s">
        <v>269</v>
      </c>
      <c r="C11" s="305">
        <v>80314</v>
      </c>
      <c r="D11" s="1">
        <v>81403</v>
      </c>
      <c r="E11" s="1">
        <v>74978</v>
      </c>
      <c r="F11" s="305">
        <v>79567</v>
      </c>
      <c r="G11" s="12"/>
      <c r="H11" s="305">
        <v>76174</v>
      </c>
      <c r="I11" s="305">
        <v>73372</v>
      </c>
      <c r="J11" s="305">
        <v>65402</v>
      </c>
      <c r="K11" s="305">
        <v>65540</v>
      </c>
    </row>
    <row r="12" spans="1:11" s="165" customFormat="1" ht="17.850000000000001" customHeight="1">
      <c r="A12" s="12"/>
      <c r="B12" s="12" t="s">
        <v>259</v>
      </c>
      <c r="C12" s="306">
        <v>33528</v>
      </c>
      <c r="D12" s="18">
        <v>33070</v>
      </c>
      <c r="E12" s="18">
        <v>30464</v>
      </c>
      <c r="F12" s="306">
        <v>33313</v>
      </c>
      <c r="G12" s="12"/>
      <c r="H12" s="306">
        <v>32104</v>
      </c>
      <c r="I12" s="306">
        <v>30964</v>
      </c>
      <c r="J12" s="306">
        <v>27685</v>
      </c>
      <c r="K12" s="306">
        <v>27446</v>
      </c>
    </row>
    <row r="13" spans="1:11" s="165" customFormat="1" ht="17.850000000000001" customHeight="1">
      <c r="A13" s="12"/>
      <c r="B13" s="12" t="s">
        <v>270</v>
      </c>
      <c r="C13" s="1">
        <f>SUM(C11:C12)</f>
        <v>113842</v>
      </c>
      <c r="D13" s="1">
        <f t="shared" ref="D13:F13" si="0">SUM(D11:D12)</f>
        <v>114473</v>
      </c>
      <c r="E13" s="1">
        <f t="shared" si="0"/>
        <v>105442</v>
      </c>
      <c r="F13" s="1">
        <f t="shared" si="0"/>
        <v>112880</v>
      </c>
      <c r="G13" s="12"/>
      <c r="H13" s="1">
        <f>SUM(H11:H12)</f>
        <v>108278</v>
      </c>
      <c r="I13" s="305">
        <f>SUM(I11:I12)</f>
        <v>104336</v>
      </c>
      <c r="J13" s="305">
        <f>SUM(J11:J12)</f>
        <v>93087</v>
      </c>
      <c r="K13" s="305">
        <v>92986</v>
      </c>
    </row>
    <row r="14" spans="1:11" s="165" customFormat="1" ht="5.25" customHeight="1">
      <c r="A14" s="12"/>
      <c r="B14" s="12"/>
      <c r="C14" s="1"/>
      <c r="D14" s="1"/>
      <c r="E14" s="1"/>
      <c r="F14" s="1"/>
      <c r="G14" s="12"/>
      <c r="H14" s="1"/>
      <c r="I14" s="305"/>
      <c r="J14" s="305"/>
      <c r="K14" s="1"/>
    </row>
    <row r="15" spans="1:11" ht="17.850000000000001" customHeight="1">
      <c r="A15" s="9" t="s">
        <v>271</v>
      </c>
      <c r="B15" s="12"/>
      <c r="C15" s="1"/>
      <c r="D15" s="1"/>
      <c r="E15" s="1"/>
      <c r="F15" s="1"/>
      <c r="G15" s="1"/>
      <c r="H15" s="1"/>
      <c r="I15" s="305"/>
      <c r="J15" s="305"/>
      <c r="K15" s="1"/>
    </row>
    <row r="16" spans="1:11" ht="17.850000000000001" customHeight="1">
      <c r="A16" s="9"/>
      <c r="B16" s="12" t="s">
        <v>269</v>
      </c>
      <c r="C16" s="1">
        <v>1085</v>
      </c>
      <c r="D16" s="1">
        <v>1088</v>
      </c>
      <c r="E16" s="1">
        <v>1104</v>
      </c>
      <c r="F16" s="1">
        <v>1092</v>
      </c>
      <c r="G16" s="1"/>
      <c r="H16" s="1">
        <v>1054</v>
      </c>
      <c r="I16" s="305">
        <v>1029</v>
      </c>
      <c r="J16" s="305">
        <v>1014</v>
      </c>
      <c r="K16" s="305">
        <v>1004</v>
      </c>
    </row>
    <row r="17" spans="1:11" ht="17.850000000000001" customHeight="1">
      <c r="A17" s="9"/>
      <c r="B17" s="12" t="s">
        <v>259</v>
      </c>
      <c r="C17" s="18">
        <v>938</v>
      </c>
      <c r="D17" s="18">
        <v>940</v>
      </c>
      <c r="E17" s="18">
        <v>959</v>
      </c>
      <c r="F17" s="18">
        <v>953</v>
      </c>
      <c r="G17" s="1"/>
      <c r="H17" s="18">
        <v>938</v>
      </c>
      <c r="I17" s="306">
        <v>940</v>
      </c>
      <c r="J17" s="306">
        <v>890</v>
      </c>
      <c r="K17" s="306">
        <v>873</v>
      </c>
    </row>
    <row r="18" spans="1:11" ht="17.850000000000001" customHeight="1">
      <c r="A18" s="9"/>
      <c r="B18" s="12" t="s">
        <v>272</v>
      </c>
      <c r="C18" s="1">
        <v>1041</v>
      </c>
      <c r="D18" s="1">
        <v>1045</v>
      </c>
      <c r="E18" s="1">
        <v>1062</v>
      </c>
      <c r="F18" s="1">
        <v>1051</v>
      </c>
      <c r="G18" s="1"/>
      <c r="H18" s="1">
        <v>1020</v>
      </c>
      <c r="I18" s="1">
        <v>1002</v>
      </c>
      <c r="J18" s="305">
        <v>977</v>
      </c>
      <c r="K18" s="305">
        <v>966</v>
      </c>
    </row>
    <row r="19" spans="1:11" s="165" customFormat="1" ht="6" customHeight="1">
      <c r="A19" s="12"/>
      <c r="B19" s="12"/>
      <c r="C19" s="1"/>
      <c r="D19" s="1"/>
      <c r="E19" s="1"/>
      <c r="F19" s="1"/>
      <c r="G19" s="12"/>
      <c r="H19" s="1"/>
      <c r="I19" s="1"/>
      <c r="J19" s="305"/>
      <c r="K19" s="1"/>
    </row>
    <row r="20" spans="1:11" ht="17.850000000000001" customHeight="1">
      <c r="A20" s="9" t="s">
        <v>273</v>
      </c>
      <c r="B20" s="12"/>
      <c r="C20" s="26"/>
      <c r="D20" s="26"/>
      <c r="E20" s="26"/>
      <c r="F20" s="26"/>
      <c r="G20" s="46"/>
      <c r="H20" s="26"/>
      <c r="I20" s="26"/>
      <c r="J20" s="317"/>
      <c r="K20" s="26"/>
    </row>
    <row r="21" spans="1:11" ht="17.850000000000001" customHeight="1">
      <c r="A21" s="9"/>
      <c r="B21" s="12" t="s">
        <v>269</v>
      </c>
      <c r="C21" s="26">
        <v>290.92</v>
      </c>
      <c r="D21" s="26">
        <v>305.87</v>
      </c>
      <c r="E21" s="26">
        <v>329.05</v>
      </c>
      <c r="F21" s="26">
        <v>357.94</v>
      </c>
      <c r="G21" s="46"/>
      <c r="H21" s="26">
        <v>369.6</v>
      </c>
      <c r="I21" s="26">
        <v>361.57</v>
      </c>
      <c r="J21" s="317">
        <v>366.17</v>
      </c>
      <c r="K21" s="317">
        <v>357.44</v>
      </c>
    </row>
    <row r="22" spans="1:11" ht="17.850000000000001" customHeight="1">
      <c r="A22" s="9"/>
      <c r="B22" s="12" t="s">
        <v>259</v>
      </c>
      <c r="C22" s="74">
        <v>333.02</v>
      </c>
      <c r="D22" s="74">
        <v>350.85</v>
      </c>
      <c r="E22" s="74">
        <v>376.76</v>
      </c>
      <c r="F22" s="74">
        <v>412.09</v>
      </c>
      <c r="G22" s="46"/>
      <c r="H22" s="74">
        <v>423.59</v>
      </c>
      <c r="I22" s="74">
        <v>415.35</v>
      </c>
      <c r="J22" s="389">
        <v>418.65</v>
      </c>
      <c r="K22" s="389">
        <v>411.62</v>
      </c>
    </row>
    <row r="23" spans="1:11" ht="17.850000000000001" customHeight="1">
      <c r="A23" s="9"/>
      <c r="B23" s="12" t="s">
        <v>274</v>
      </c>
      <c r="C23" s="26">
        <v>303.32</v>
      </c>
      <c r="D23" s="26">
        <v>318.87</v>
      </c>
      <c r="E23" s="26">
        <v>342.83</v>
      </c>
      <c r="F23" s="26">
        <v>373.92</v>
      </c>
      <c r="G23" s="46"/>
      <c r="H23" s="26">
        <v>385.61</v>
      </c>
      <c r="I23" s="26">
        <v>377.53</v>
      </c>
      <c r="J23" s="317">
        <v>381.77</v>
      </c>
      <c r="K23" s="317">
        <v>373.43</v>
      </c>
    </row>
    <row r="24" spans="1:11" s="165" customFormat="1" ht="4.5" customHeight="1">
      <c r="A24" s="12"/>
      <c r="B24" s="12"/>
      <c r="C24" s="1"/>
      <c r="D24" s="1"/>
      <c r="E24" s="1"/>
      <c r="F24" s="1"/>
      <c r="G24" s="12"/>
      <c r="H24" s="1"/>
      <c r="I24" s="1"/>
      <c r="J24" s="305"/>
      <c r="K24" s="1"/>
    </row>
    <row r="25" spans="1:11" ht="17.850000000000001" customHeight="1">
      <c r="A25" s="9" t="s">
        <v>275</v>
      </c>
      <c r="B25" s="12"/>
      <c r="C25" s="26"/>
      <c r="D25" s="26"/>
      <c r="E25" s="26"/>
      <c r="F25" s="26"/>
      <c r="G25" s="46"/>
      <c r="H25" s="26"/>
      <c r="I25" s="26"/>
      <c r="J25" s="317"/>
      <c r="K25" s="26"/>
    </row>
    <row r="26" spans="1:11" ht="17.850000000000001" customHeight="1">
      <c r="A26" s="9"/>
      <c r="B26" s="12" t="s">
        <v>269</v>
      </c>
      <c r="C26" s="26">
        <v>26.82</v>
      </c>
      <c r="D26" s="26">
        <v>28.11</v>
      </c>
      <c r="E26" s="26">
        <v>29.81</v>
      </c>
      <c r="F26" s="26">
        <v>32.79</v>
      </c>
      <c r="G26" s="46"/>
      <c r="H26" s="26">
        <v>35.06</v>
      </c>
      <c r="I26" s="26">
        <v>35.14</v>
      </c>
      <c r="J26" s="317">
        <v>36.119999999999997</v>
      </c>
      <c r="K26" s="317">
        <v>35.6</v>
      </c>
    </row>
    <row r="27" spans="1:11" ht="17.850000000000001" customHeight="1">
      <c r="A27" s="9"/>
      <c r="B27" s="12" t="s">
        <v>259</v>
      </c>
      <c r="C27" s="74">
        <v>35.5</v>
      </c>
      <c r="D27" s="74">
        <v>37.33</v>
      </c>
      <c r="E27" s="74">
        <v>39.28</v>
      </c>
      <c r="F27" s="74">
        <v>43.26</v>
      </c>
      <c r="G27" s="46"/>
      <c r="H27" s="74">
        <v>45.16</v>
      </c>
      <c r="I27" s="74">
        <v>44.21</v>
      </c>
      <c r="J27" s="389">
        <v>47.06</v>
      </c>
      <c r="K27" s="389">
        <v>47.13</v>
      </c>
    </row>
    <row r="28" spans="1:11" ht="17.850000000000001" customHeight="1">
      <c r="A28" s="9"/>
      <c r="B28" s="12" t="s">
        <v>276</v>
      </c>
      <c r="C28" s="26">
        <v>29.13</v>
      </c>
      <c r="D28" s="26">
        <v>30.51</v>
      </c>
      <c r="E28" s="26">
        <v>32.28</v>
      </c>
      <c r="F28" s="26">
        <v>35.590000000000003</v>
      </c>
      <c r="G28" s="46"/>
      <c r="H28" s="26">
        <v>37.82</v>
      </c>
      <c r="I28" s="26">
        <v>37.659999999999997</v>
      </c>
      <c r="J28" s="317">
        <v>39.08</v>
      </c>
      <c r="K28" s="317">
        <v>38.68</v>
      </c>
    </row>
    <row r="29" spans="1:11" s="165" customFormat="1" ht="6" customHeight="1">
      <c r="A29" s="12"/>
      <c r="B29" s="12"/>
      <c r="C29" s="1"/>
      <c r="D29" s="1"/>
      <c r="E29" s="1"/>
      <c r="F29" s="1"/>
      <c r="G29" s="12"/>
      <c r="H29" s="1"/>
      <c r="I29" s="1"/>
      <c r="J29" s="1"/>
      <c r="K29" s="1"/>
    </row>
    <row r="30" spans="1:11" s="165" customFormat="1" ht="17.850000000000001" customHeight="1">
      <c r="A30" s="9" t="s">
        <v>277</v>
      </c>
      <c r="B30" s="12"/>
      <c r="C30" s="2"/>
      <c r="D30" s="2"/>
      <c r="E30" s="2"/>
      <c r="F30" s="2"/>
      <c r="G30" s="15"/>
      <c r="H30" s="2"/>
      <c r="I30" s="2"/>
      <c r="J30" s="2"/>
      <c r="K30" s="2"/>
    </row>
    <row r="31" spans="1:11" s="165" customFormat="1" ht="17.850000000000001" customHeight="1">
      <c r="A31" s="9"/>
      <c r="B31" s="12" t="s">
        <v>269</v>
      </c>
      <c r="C31" s="2">
        <v>0.126</v>
      </c>
      <c r="D31" s="2">
        <v>4.2999999999999997E-2</v>
      </c>
      <c r="E31" s="2">
        <v>3.2000000000000001E-2</v>
      </c>
      <c r="F31" s="2">
        <v>-3.7999999999999999E-2</v>
      </c>
      <c r="G31" s="15"/>
      <c r="H31" s="349">
        <v>-5.1999999999999998E-2</v>
      </c>
      <c r="I31" s="2">
        <v>-9.9000000000000005E-2</v>
      </c>
      <c r="J31" s="349">
        <v>-0.128</v>
      </c>
      <c r="K31" s="349">
        <v>-0.17599999999999999</v>
      </c>
    </row>
    <row r="32" spans="1:11" s="165" customFormat="1" ht="17.850000000000001" customHeight="1">
      <c r="A32" s="9"/>
      <c r="B32" s="12" t="s">
        <v>259</v>
      </c>
      <c r="C32" s="2">
        <v>0.113</v>
      </c>
      <c r="D32" s="2">
        <v>5.0000000000000001E-3</v>
      </c>
      <c r="E32" s="2">
        <v>-0.02</v>
      </c>
      <c r="F32" s="2">
        <v>-3.6999999999999998E-2</v>
      </c>
      <c r="G32" s="15"/>
      <c r="H32" s="349">
        <v>-4.2000000000000003E-2</v>
      </c>
      <c r="I32" s="2">
        <v>-6.4000000000000001E-2</v>
      </c>
      <c r="J32" s="349">
        <v>-9.0999999999999998E-2</v>
      </c>
      <c r="K32" s="349">
        <v>-0.17599999999999999</v>
      </c>
    </row>
    <row r="33" spans="1:16" s="165" customFormat="1" ht="17.850000000000001" customHeight="1">
      <c r="A33" s="9"/>
      <c r="B33" s="12" t="s">
        <v>270</v>
      </c>
      <c r="C33" s="2">
        <v>0.122</v>
      </c>
      <c r="D33" s="2">
        <v>3.1E-2</v>
      </c>
      <c r="E33" s="2">
        <v>1.6E-2</v>
      </c>
      <c r="F33" s="2">
        <v>-3.7999999999999999E-2</v>
      </c>
      <c r="G33" s="15"/>
      <c r="H33" s="349">
        <v>-4.9000000000000002E-2</v>
      </c>
      <c r="I33" s="2">
        <v>-8.8999999999999996E-2</v>
      </c>
      <c r="J33" s="349">
        <v>-0.11700000000000001</v>
      </c>
      <c r="K33" s="349">
        <v>-0.17599999999999999</v>
      </c>
    </row>
    <row r="34" spans="1:16" s="165" customFormat="1" ht="6" customHeight="1">
      <c r="A34" s="12"/>
      <c r="B34" s="12"/>
      <c r="C34" s="1"/>
      <c r="D34" s="1"/>
      <c r="E34" s="1"/>
      <c r="F34" s="1"/>
      <c r="G34" s="1"/>
      <c r="H34" s="348"/>
      <c r="I34" s="1"/>
      <c r="J34" s="348"/>
      <c r="K34" s="348"/>
    </row>
    <row r="35" spans="1:16" s="165" customFormat="1" ht="17.850000000000001" customHeight="1">
      <c r="A35" s="9" t="s">
        <v>281</v>
      </c>
      <c r="B35" s="12"/>
      <c r="C35" s="2"/>
      <c r="D35" s="2"/>
      <c r="E35" s="2"/>
      <c r="F35" s="2"/>
      <c r="G35" s="2"/>
      <c r="H35" s="349"/>
      <c r="I35" s="2"/>
      <c r="J35" s="349"/>
      <c r="K35" s="349"/>
    </row>
    <row r="36" spans="1:16" s="165" customFormat="1" ht="17.850000000000001" customHeight="1">
      <c r="A36" s="9"/>
      <c r="B36" s="12" t="s">
        <v>269</v>
      </c>
      <c r="C36" s="2">
        <v>0.11899999999999999</v>
      </c>
      <c r="D36" s="2">
        <v>0.158</v>
      </c>
      <c r="E36" s="2">
        <v>0.19500000000000001</v>
      </c>
      <c r="F36" s="2">
        <v>0.28100000000000003</v>
      </c>
      <c r="G36" s="2"/>
      <c r="H36" s="349">
        <v>0.27</v>
      </c>
      <c r="I36" s="2">
        <v>0.182</v>
      </c>
      <c r="J36" s="349">
        <v>0.113</v>
      </c>
      <c r="K36" s="349">
        <v>-1E-3</v>
      </c>
    </row>
    <row r="37" spans="1:16" s="165" customFormat="1" ht="17.850000000000001" customHeight="1">
      <c r="A37" s="9"/>
      <c r="B37" s="12" t="s">
        <v>259</v>
      </c>
      <c r="C37" s="2">
        <v>0.1</v>
      </c>
      <c r="D37" s="2">
        <v>0.12</v>
      </c>
      <c r="E37" s="2">
        <v>0.19600000000000001</v>
      </c>
      <c r="F37" s="2">
        <v>0.27900000000000003</v>
      </c>
      <c r="G37" s="2"/>
      <c r="H37" s="349">
        <v>0.27200000000000002</v>
      </c>
      <c r="I37" s="2">
        <v>0.184</v>
      </c>
      <c r="J37" s="349">
        <v>0.111</v>
      </c>
      <c r="K37" s="349">
        <v>-1E-3</v>
      </c>
    </row>
    <row r="38" spans="1:16" s="165" customFormat="1" ht="17.850000000000001" customHeight="1">
      <c r="A38" s="9"/>
      <c r="B38" s="12" t="s">
        <v>279</v>
      </c>
      <c r="C38" s="2">
        <v>0.113</v>
      </c>
      <c r="D38" s="2">
        <v>0.14399999999999999</v>
      </c>
      <c r="E38" s="2">
        <v>0.193</v>
      </c>
      <c r="F38" s="2">
        <v>0.28000000000000003</v>
      </c>
      <c r="G38" s="2"/>
      <c r="H38" s="349">
        <v>0.27100000000000002</v>
      </c>
      <c r="I38" s="2">
        <v>0.184</v>
      </c>
      <c r="J38" s="349">
        <v>0.114</v>
      </c>
      <c r="K38" s="349">
        <v>-1E-3</v>
      </c>
    </row>
    <row r="39" spans="1:16" s="165" customFormat="1" ht="6" customHeight="1">
      <c r="A39" s="12"/>
      <c r="B39" s="12"/>
      <c r="C39" s="1"/>
      <c r="D39" s="1"/>
      <c r="E39" s="1"/>
      <c r="F39" s="1"/>
      <c r="G39" s="20"/>
      <c r="H39" s="1"/>
      <c r="I39" s="1"/>
      <c r="J39" s="1"/>
      <c r="K39" s="1"/>
    </row>
    <row r="40" spans="1:16" ht="17.850000000000001" customHeight="1">
      <c r="A40" s="12" t="s">
        <v>290</v>
      </c>
      <c r="B40" s="12"/>
      <c r="C40" s="1">
        <v>65</v>
      </c>
      <c r="D40" s="1">
        <v>62</v>
      </c>
      <c r="E40" s="1">
        <v>62</v>
      </c>
      <c r="F40" s="1">
        <v>65</v>
      </c>
      <c r="G40" s="12"/>
      <c r="H40" s="1">
        <v>65</v>
      </c>
      <c r="I40" s="1">
        <v>62</v>
      </c>
      <c r="J40" s="1">
        <v>61</v>
      </c>
      <c r="K40" s="1">
        <v>65</v>
      </c>
    </row>
    <row r="41" spans="1:16" ht="6" customHeight="1">
      <c r="A41" s="12"/>
      <c r="B41" s="12"/>
      <c r="C41" s="10"/>
      <c r="D41" s="1"/>
      <c r="E41" s="1"/>
      <c r="F41" s="1"/>
      <c r="G41" s="12"/>
      <c r="H41" s="10"/>
      <c r="I41" s="1"/>
      <c r="J41" s="1"/>
      <c r="K41" s="1"/>
    </row>
    <row r="42" spans="1:16" ht="15" hidden="1" customHeight="1">
      <c r="A42" s="12" t="s">
        <v>218</v>
      </c>
      <c r="B42" s="12"/>
      <c r="C42" s="10"/>
      <c r="D42" s="1"/>
      <c r="E42" s="1"/>
      <c r="F42" s="1"/>
      <c r="G42" s="12"/>
      <c r="H42" s="10"/>
      <c r="I42" s="1"/>
      <c r="J42" s="1"/>
      <c r="K42" s="1"/>
    </row>
    <row r="43" spans="1:16" ht="15" hidden="1" customHeight="1">
      <c r="A43" s="12"/>
      <c r="B43" s="12" t="s">
        <v>252</v>
      </c>
      <c r="C43" s="22">
        <v>0.254</v>
      </c>
      <c r="D43" s="22">
        <v>0.25800000000000001</v>
      </c>
      <c r="E43" s="22">
        <v>0.28899999999999998</v>
      </c>
      <c r="F43" s="15">
        <v>0.313</v>
      </c>
      <c r="G43" s="12"/>
      <c r="H43" s="22">
        <v>0.41799999999999998</v>
      </c>
      <c r="I43" s="22"/>
      <c r="J43" s="22"/>
      <c r="K43" s="15"/>
    </row>
    <row r="44" spans="1:16" ht="15" hidden="1" customHeight="1">
      <c r="A44" s="12"/>
      <c r="B44" s="12" t="s">
        <v>253</v>
      </c>
      <c r="C44" s="22">
        <v>0.25900000000000001</v>
      </c>
      <c r="D44" s="22">
        <v>0.29499999999999998</v>
      </c>
      <c r="E44" s="22">
        <v>0.311</v>
      </c>
      <c r="F44" s="15">
        <v>0.49</v>
      </c>
      <c r="G44" s="12"/>
      <c r="H44" s="22">
        <v>0.499</v>
      </c>
      <c r="I44" s="22"/>
      <c r="J44" s="22"/>
      <c r="K44" s="15"/>
    </row>
    <row r="45" spans="1:16" ht="15" hidden="1" customHeight="1">
      <c r="A45" s="12"/>
      <c r="B45" s="12" t="s">
        <v>206</v>
      </c>
      <c r="C45" s="22">
        <v>0.25700000000000001</v>
      </c>
      <c r="D45" s="22">
        <v>0.27400000000000002</v>
      </c>
      <c r="E45" s="22">
        <v>0.29600000000000004</v>
      </c>
      <c r="F45" s="15">
        <v>0.41899999999999998</v>
      </c>
      <c r="G45" s="12"/>
      <c r="H45" s="22">
        <v>0.45200000000000001</v>
      </c>
      <c r="I45" s="22"/>
      <c r="J45" s="22"/>
      <c r="K45" s="15"/>
    </row>
    <row r="46" spans="1:16" ht="15" customHeight="1">
      <c r="B46" s="12"/>
      <c r="C46" s="1"/>
      <c r="D46" s="1"/>
      <c r="E46" s="1"/>
      <c r="F46" s="1"/>
      <c r="G46" s="12"/>
      <c r="H46" s="305"/>
      <c r="I46" s="1"/>
      <c r="J46" s="1"/>
      <c r="K46" s="1"/>
    </row>
    <row r="47" spans="1:16" ht="15" customHeight="1">
      <c r="A47" s="313" t="s">
        <v>204</v>
      </c>
      <c r="B47" s="515" t="s">
        <v>306</v>
      </c>
      <c r="C47" s="515"/>
      <c r="D47" s="515"/>
      <c r="E47" s="515"/>
      <c r="F47" s="515"/>
      <c r="G47" s="515"/>
      <c r="H47" s="515"/>
      <c r="I47" s="515"/>
      <c r="J47" s="515"/>
      <c r="K47" s="515"/>
      <c r="L47" s="515"/>
      <c r="M47" s="515"/>
      <c r="N47" s="515"/>
      <c r="O47" s="515"/>
      <c r="P47" s="515"/>
    </row>
    <row r="48" spans="1:16" ht="15" customHeight="1">
      <c r="B48" s="12"/>
      <c r="C48" s="1"/>
      <c r="D48" s="1"/>
      <c r="E48" s="1"/>
      <c r="F48" s="1"/>
      <c r="G48" s="12"/>
      <c r="H48" s="1"/>
      <c r="I48" s="1"/>
      <c r="J48" s="1"/>
      <c r="K48" s="1"/>
    </row>
    <row r="49" spans="1:11" ht="15" customHeight="1">
      <c r="A49" s="220" t="s">
        <v>148</v>
      </c>
      <c r="B49" s="12"/>
      <c r="C49" s="1"/>
      <c r="D49" s="1"/>
      <c r="E49" s="1"/>
      <c r="F49" s="1"/>
      <c r="G49" s="12"/>
      <c r="H49" s="1"/>
      <c r="I49" s="1"/>
      <c r="J49" s="1"/>
      <c r="K49" s="1"/>
    </row>
    <row r="50" spans="1:11" ht="15" customHeight="1">
      <c r="A50" s="12"/>
      <c r="B50" s="12"/>
      <c r="C50" s="1"/>
      <c r="D50" s="1"/>
      <c r="E50" s="1"/>
      <c r="F50" s="1"/>
      <c r="G50" s="12"/>
      <c r="H50" s="1"/>
      <c r="I50" s="1"/>
      <c r="J50" s="1"/>
      <c r="K50" s="1"/>
    </row>
    <row r="51" spans="1:11" ht="15" customHeight="1">
      <c r="A51" s="12"/>
      <c r="B51" s="12"/>
      <c r="C51" s="1"/>
      <c r="D51" s="1"/>
      <c r="E51" s="1"/>
      <c r="F51" s="1"/>
      <c r="G51" s="12"/>
      <c r="H51" s="1"/>
      <c r="I51" s="1"/>
      <c r="J51" s="1"/>
      <c r="K51" s="1"/>
    </row>
    <row r="52" spans="1:11" ht="15" customHeight="1">
      <c r="A52" s="12"/>
      <c r="B52" s="12"/>
      <c r="C52" s="1"/>
      <c r="D52" s="1"/>
      <c r="E52" s="1"/>
      <c r="F52" s="1"/>
      <c r="G52" s="12"/>
      <c r="H52" s="1"/>
      <c r="I52" s="1"/>
      <c r="J52" s="1"/>
      <c r="K52" s="1"/>
    </row>
    <row r="53" spans="1:11" ht="15" customHeight="1">
      <c r="A53" s="12"/>
      <c r="B53" s="12"/>
      <c r="C53" s="1"/>
      <c r="D53" s="1"/>
      <c r="E53" s="1"/>
      <c r="F53" s="1"/>
      <c r="G53" s="12"/>
      <c r="H53" s="1"/>
      <c r="I53" s="1"/>
      <c r="J53" s="1"/>
      <c r="K53" s="1"/>
    </row>
    <row r="55" spans="1:11" ht="15" customHeight="1">
      <c r="A55" s="59"/>
      <c r="B55" s="59"/>
    </row>
    <row r="57" spans="1:11" ht="15" customHeight="1">
      <c r="A57" s="165"/>
      <c r="B57" s="12"/>
      <c r="C57" s="252"/>
      <c r="D57" s="12"/>
      <c r="E57" s="12"/>
      <c r="F57" s="12"/>
      <c r="G57" s="12"/>
      <c r="H57" s="252"/>
      <c r="I57" s="12"/>
      <c r="J57" s="12"/>
      <c r="K57" s="12"/>
    </row>
    <row r="58" spans="1:11" ht="15" customHeight="1">
      <c r="A58" s="204"/>
    </row>
  </sheetData>
  <mergeCells count="1">
    <mergeCell ref="B47:P47"/>
  </mergeCells>
  <printOptions horizontalCentered="1"/>
  <pageMargins left="0.75" right="0.75" top="0.5" bottom="0.5" header="0.5" footer="0.25"/>
  <pageSetup scale="64" firstPageNumber="2" orientation="portrait" r:id="rId1"/>
  <headerFooter scaleWithDoc="0" alignWithMargins="0">
    <oddFooter>&amp;R&amp;"Arial,Regular"&amp;10   Q4 FY23 Stat Book / 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ee6f11a-3ec5-4b82-8c52-2a79b056ac94">
      <UserInfo>
        <DisplayName>Lisa Johnson (OSV)</DisplayName>
        <AccountId>29</AccountId>
        <AccountType/>
      </UserInfo>
      <UserInfo>
        <DisplayName>Matt Snow</DisplayName>
        <AccountId>345</AccountId>
        <AccountType/>
      </UserInfo>
    </SharedWithUsers>
    <lcf76f155ced4ddcb4097134ff3c332f xmlns="02846ddc-a33b-4b4e-86f8-c02ff592a91d">
      <Terms xmlns="http://schemas.microsoft.com/office/infopath/2007/PartnerControls"/>
    </lcf76f155ced4ddcb4097134ff3c332f>
    <TaxCatchAll xmlns="5ee6f11a-3ec5-4b82-8c52-2a79b056ac9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0DC1F86E5904C97B583EABF4C2D31" ma:contentTypeVersion="15" ma:contentTypeDescription="Create a new document." ma:contentTypeScope="" ma:versionID="12a2a2e3c8761965730e8ca03cdf3391">
  <xsd:schema xmlns:xsd="http://www.w3.org/2001/XMLSchema" xmlns:xs="http://www.w3.org/2001/XMLSchema" xmlns:p="http://schemas.microsoft.com/office/2006/metadata/properties" xmlns:ns2="02846ddc-a33b-4b4e-86f8-c02ff592a91d" xmlns:ns3="5ee6f11a-3ec5-4b82-8c52-2a79b056ac94" targetNamespace="http://schemas.microsoft.com/office/2006/metadata/properties" ma:root="true" ma:fieldsID="0a7773de7a28882817f61fe55f007d9e" ns2:_="" ns3:_="">
    <xsd:import namespace="02846ddc-a33b-4b4e-86f8-c02ff592a91d"/>
    <xsd:import namespace="5ee6f11a-3ec5-4b82-8c52-2a79b056ac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46ddc-a33b-4b4e-86f8-c02ff592a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6f11a-3ec5-4b82-8c52-2a79b056a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83a3577-5d6f-4e9f-8de7-175775859476}" ma:internalName="TaxCatchAll" ma:showField="CatchAllData" ma:web="5ee6f11a-3ec5-4b82-8c52-2a79b056ac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386BC1-8BCC-44B8-AC95-53CEC73085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F3BAA4-9AB3-485F-87AF-13FC7515B80D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47d88d67-ec80-4f6f-a599-d92ab25eb0b7"/>
    <ds:schemaRef ds:uri="http://schemas.microsoft.com/office/infopath/2007/PartnerControls"/>
    <ds:schemaRef ds:uri="http://schemas.openxmlformats.org/package/2006/metadata/core-properties"/>
    <ds:schemaRef ds:uri="d1c29dc9-ff7d-4a39-9f32-9d6056aeac32"/>
    <ds:schemaRef ds:uri="5ee6f11a-3ec5-4b82-8c52-2a79b056ac94"/>
    <ds:schemaRef ds:uri="02846ddc-a33b-4b4e-86f8-c02ff592a91d"/>
  </ds:schemaRefs>
</ds:datastoreItem>
</file>

<file path=customXml/itemProps3.xml><?xml version="1.0" encoding="utf-8"?>
<ds:datastoreItem xmlns:ds="http://schemas.openxmlformats.org/officeDocument/2006/customXml" ds:itemID="{F80E77B3-CA0D-41E6-87BB-A5EE7614F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46ddc-a33b-4b4e-86f8-c02ff592a91d"/>
    <ds:schemaRef ds:uri="5ee6f11a-3ec5-4b82-8c52-2a79b056a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26</vt:i4>
      </vt:variant>
    </vt:vector>
  </HeadingPairs>
  <TitlesOfParts>
    <vt:vector size="51" baseType="lpstr">
      <vt:lpstr>Corp balsht</vt:lpstr>
      <vt:lpstr>Corp cashflow</vt:lpstr>
      <vt:lpstr>Corp IncState</vt:lpstr>
      <vt:lpstr>Corp 20-21 qtr</vt:lpstr>
      <vt:lpstr>Corp 22-23 qtr</vt:lpstr>
      <vt:lpstr>Capital</vt:lpstr>
      <vt:lpstr>Express incstate</vt:lpstr>
      <vt:lpstr>Express 20-21qtr</vt:lpstr>
      <vt:lpstr>Express 22-23 qtr</vt:lpstr>
      <vt:lpstr>Express annopstats</vt:lpstr>
      <vt:lpstr>Express 20-21opstats</vt:lpstr>
      <vt:lpstr>Express 22-23 opstats</vt:lpstr>
      <vt:lpstr>jetfuel</vt:lpstr>
      <vt:lpstr>fleet </vt:lpstr>
      <vt:lpstr>Grd IncState</vt:lpstr>
      <vt:lpstr>Grd 20-21qtr</vt:lpstr>
      <vt:lpstr>Grd 22-23qtr</vt:lpstr>
      <vt:lpstr>Grd annopstats</vt:lpstr>
      <vt:lpstr>Grd 20-23opstats</vt:lpstr>
      <vt:lpstr>Frt IncState</vt:lpstr>
      <vt:lpstr>Frt 20-21qtr </vt:lpstr>
      <vt:lpstr>Frt 22-23qtr</vt:lpstr>
      <vt:lpstr>Frt annopstats</vt:lpstr>
      <vt:lpstr>Frt 20-21opstats</vt:lpstr>
      <vt:lpstr>Frt 22-23 opstats </vt:lpstr>
      <vt:lpstr>Corpbalsht</vt:lpstr>
      <vt:lpstr>Capital!Print_Area</vt:lpstr>
      <vt:lpstr>'Corp 20-21 qtr'!Print_Area</vt:lpstr>
      <vt:lpstr>'Corp 22-23 qtr'!Print_Area</vt:lpstr>
      <vt:lpstr>'Corp balsht'!Print_Area</vt:lpstr>
      <vt:lpstr>'Corp cashflow'!Print_Area</vt:lpstr>
      <vt:lpstr>'Corp IncState'!Print_Area</vt:lpstr>
      <vt:lpstr>'Express 20-21opstats'!Print_Area</vt:lpstr>
      <vt:lpstr>'Express 20-21qtr'!Print_Area</vt:lpstr>
      <vt:lpstr>'Express 22-23 opstats'!Print_Area</vt:lpstr>
      <vt:lpstr>'Express 22-23 qtr'!Print_Area</vt:lpstr>
      <vt:lpstr>'Express annopstats'!Print_Area</vt:lpstr>
      <vt:lpstr>'Express incstate'!Print_Area</vt:lpstr>
      <vt:lpstr>'fleet '!Print_Area</vt:lpstr>
      <vt:lpstr>'Frt 20-21opstats'!Print_Area</vt:lpstr>
      <vt:lpstr>'Frt 20-21qtr '!Print_Area</vt:lpstr>
      <vt:lpstr>'Frt 22-23 opstats '!Print_Area</vt:lpstr>
      <vt:lpstr>'Frt 22-23qtr'!Print_Area</vt:lpstr>
      <vt:lpstr>'Frt annopstats'!Print_Area</vt:lpstr>
      <vt:lpstr>'Frt IncState'!Print_Area</vt:lpstr>
      <vt:lpstr>'Grd 20-21qtr'!Print_Area</vt:lpstr>
      <vt:lpstr>'Grd 20-23opstats'!Print_Area</vt:lpstr>
      <vt:lpstr>'Grd 22-23qtr'!Print_Area</vt:lpstr>
      <vt:lpstr>'Grd annopstats'!Print_Area</vt:lpstr>
      <vt:lpstr>'Grd IncState'!Print_Area</vt:lpstr>
      <vt:lpstr>jetfuel!Print_Area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2014-06-17T14:59:07Z</dcterms:created>
  <dcterms:modified xsi:type="dcterms:W3CDTF">2023-06-21T01:16:11Z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0x010100A0F0DC1F86E5904C97B583EABF4C2D31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