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ate1904="1" filterPrivacy="1" codeName="ThisWorkbook" defaultThemeVersion="124226"/>
  <xr:revisionPtr revIDLastSave="0" documentId="8_{68800811-C479-42EE-9B16-4B6C863B9F17}" xr6:coauthVersionLast="47" xr6:coauthVersionMax="47" xr10:uidLastSave="{00000000-0000-0000-0000-000000000000}"/>
  <bookViews>
    <workbookView xWindow="-120" yWindow="-120" windowWidth="29040" windowHeight="15720" tabRatio="865" activeTab="2" xr2:uid="{516AC5E1-E753-4F02-9C27-2E472846B2C3}"/>
  </bookViews>
  <sheets>
    <sheet name="Corp balsht" sheetId="1" r:id="rId1"/>
    <sheet name="Corp cashflow" sheetId="5" r:id="rId2"/>
    <sheet name="Corp IncState" sheetId="6" r:id="rId3"/>
    <sheet name="Corp 21-22 qtr" sheetId="31566" r:id="rId4"/>
    <sheet name="Corp 23-24 qtr" sheetId="31577" r:id="rId5"/>
    <sheet name="Capital" sheetId="52" r:id="rId6"/>
    <sheet name="Express incstate" sheetId="31549" r:id="rId7"/>
    <sheet name="Express 21-22qtr" sheetId="31567" r:id="rId8"/>
    <sheet name="Express 23-24qtr" sheetId="31578" r:id="rId9"/>
    <sheet name="Express annopstats" sheetId="31552" r:id="rId10"/>
    <sheet name="Express 21-22opstats" sheetId="31563" r:id="rId11"/>
    <sheet name="Express 23-24 opstats" sheetId="31575" r:id="rId12"/>
    <sheet name="jetfuel" sheetId="31584" r:id="rId13"/>
    <sheet name="fleet " sheetId="31574" r:id="rId14"/>
    <sheet name="Grd IncState" sheetId="116" r:id="rId15"/>
    <sheet name="Grd 21-22qtr" sheetId="31568" r:id="rId16"/>
    <sheet name="Grd 23-24qtr" sheetId="31579" r:id="rId17"/>
    <sheet name="Grd annopstats" sheetId="31581" r:id="rId18"/>
    <sheet name="Grd 21-24opstats" sheetId="31582" r:id="rId19"/>
    <sheet name="Frt IncState" sheetId="31515" r:id="rId20"/>
    <sheet name="Frt 21-24qtr" sheetId="31569" r:id="rId21"/>
    <sheet name="Frt annopstats" sheetId="31516" r:id="rId22"/>
    <sheet name="Frt 21-22opstats" sheetId="107" r:id="rId23"/>
    <sheet name="Frt 23-24opstats " sheetId="31576" r:id="rId24"/>
  </sheets>
  <definedNames>
    <definedName name="Capital">Capital!$A$1:$I$23</definedName>
    <definedName name="Corp_21.22_qtr">'Corp 21-22 qtr'!$A$1:$Q$54</definedName>
    <definedName name="Corp_23.24_qtr">'Corp 23-24 qtr'!$A$1:$Q$60</definedName>
    <definedName name="Corp_cash_flows">'Corp cashflow'!$A$1:$I$50</definedName>
    <definedName name="Corp_IncState">'Corp IncState'!$A$1:$I$63</definedName>
    <definedName name="Corpbalsht">'Corp balsht'!$A$1:$E$61</definedName>
    <definedName name="Express_21.22_opstats">'Express 21-22opstats'!$A$1:$Q$78</definedName>
    <definedName name="Express_21.22_qtr">'Express 21-22qtr'!$A$1:$Q$51</definedName>
    <definedName name="Express_23.24_opstats">'Express 23-24 opstats'!$A$1:$Q$80</definedName>
    <definedName name="Express_23.24_qtr">'Express 23-24qtr'!$A$1:$Q$52</definedName>
    <definedName name="Express_annopstats">'Express annopstats'!$A$1:$I$76</definedName>
    <definedName name="Express_incstate">'Express incstate'!$A$1:$I$52</definedName>
    <definedName name="Fleet">'fleet '!$A$1:$V$46</definedName>
    <definedName name="Frt_21.22_opstats">'Frt 21-22opstats'!$A$1:$Q$39</definedName>
    <definedName name="Frt_21.22_qtr">'Frt 21-24qtr'!$A$1:$Q$26</definedName>
    <definedName name="FRT_21.24_qtr">'Frt 21-24qtr'!$A$1:$Q$50</definedName>
    <definedName name="Frt_23.24_opstats">'Frt 23-24opstats '!$A$1:$Q$41</definedName>
    <definedName name="Frt_23.34_qtr">'Frt 21-24qtr'!$A$28:$Q$50</definedName>
    <definedName name="frt_annopstats">'Frt annopstats'!$A$1:$I$38</definedName>
    <definedName name="Frt_IncState">'Frt IncState'!$A$1:$I$27</definedName>
    <definedName name="FS_BalanceSheets">'Corp balsht'!$A$1:$I$61</definedName>
    <definedName name="Grd_21.22_qtr">'Grd 21-22qtr'!$A$1:$Q$28</definedName>
    <definedName name="Grd_21.24_opstats">'Grd 21-24opstats'!$A$1:$Q$55</definedName>
    <definedName name="Grd_23.24_qtr">'Grd 23-24qtr'!$A$1:$Q$31</definedName>
    <definedName name="Grd_annopstats">'Grd annopstats'!$A$1:$I$29</definedName>
    <definedName name="Grd_IncState">'Grd IncState'!$A$1:$I$30</definedName>
    <definedName name="Jetfuel">jetfuel!$A$1:$K$34</definedName>
    <definedName name="Monthlies_printarea" localSheetId="3">#REF!</definedName>
    <definedName name="Monthlies_printarea" localSheetId="4">#REF!</definedName>
    <definedName name="Monthlies_printarea" localSheetId="7">#REF!</definedName>
    <definedName name="Monthlies_printarea" localSheetId="8">#REF!</definedName>
    <definedName name="Monthlies_printarea" localSheetId="13">#REF!</definedName>
    <definedName name="Monthlies_printarea" localSheetId="20">#REF!</definedName>
    <definedName name="Monthlies_printarea" localSheetId="15">#REF!</definedName>
    <definedName name="Monthlies_printarea" localSheetId="16">#REF!</definedName>
    <definedName name="Monthlies_printarea">#REF!</definedName>
    <definedName name="Monthlies_title">#N/A</definedName>
    <definedName name="OpDay_printarea">#N/A</definedName>
    <definedName name="_xlnm.Print_Area" localSheetId="5">Capital!$A$1:$I$24</definedName>
    <definedName name="_xlnm.Print_Area" localSheetId="3">'Corp 21-22 qtr'!$A$1:$Q$54</definedName>
    <definedName name="_xlnm.Print_Area" localSheetId="4">'Corp 23-24 qtr'!$A$1:$Q$61</definedName>
    <definedName name="_xlnm.Print_Area" localSheetId="0">'Corp balsht'!$A$1:$I$61</definedName>
    <definedName name="_xlnm.Print_Area" localSheetId="1">'Corp cashflow'!$A$1:$I$50</definedName>
    <definedName name="_xlnm.Print_Area" localSheetId="2">'Corp IncState'!$A$1:$I$63</definedName>
    <definedName name="_xlnm.Print_Area" localSheetId="10">'Express 21-22opstats'!$A$1:$Q$79</definedName>
    <definedName name="_xlnm.Print_Area" localSheetId="7">'Express 21-22qtr'!$A$1:$Q$52</definedName>
    <definedName name="_xlnm.Print_Area" localSheetId="11">'Express 23-24 opstats'!$A$1:$Q$81</definedName>
    <definedName name="_xlnm.Print_Area" localSheetId="8">'Express 23-24qtr'!$A$1:$Q$53</definedName>
    <definedName name="_xlnm.Print_Area" localSheetId="9">'Express annopstats'!$A$1:$I$77</definedName>
    <definedName name="_xlnm.Print_Area" localSheetId="6">'Express incstate'!$A$1:$I$53</definedName>
    <definedName name="_xlnm.Print_Area" localSheetId="13">'fleet '!$A$1:$V$47</definedName>
    <definedName name="_xlnm.Print_Area" localSheetId="22">'Frt 21-22opstats'!$A$1:$Q$40</definedName>
    <definedName name="_xlnm.Print_Area" localSheetId="20">'Frt 21-24qtr'!$A$1:$Q$26</definedName>
    <definedName name="_xlnm.Print_Area" localSheetId="23">'Frt 23-24opstats '!$A$1:$Q$42</definedName>
    <definedName name="_xlnm.Print_Area" localSheetId="21">'Frt annopstats'!$A$1:$I$39</definedName>
    <definedName name="_xlnm.Print_Area" localSheetId="19">'Frt IncState'!$A$1:$I$28</definedName>
    <definedName name="_xlnm.Print_Area" localSheetId="15">'Grd 21-22qtr'!$A$1:$Q$29</definedName>
    <definedName name="_xlnm.Print_Area" localSheetId="18">'Grd 21-24opstats'!$A$1:$Q$56</definedName>
    <definedName name="_xlnm.Print_Area" localSheetId="16">'Grd 23-24qtr'!$A$1:$Q$32</definedName>
    <definedName name="_xlnm.Print_Area" localSheetId="17">'Grd annopstats'!$A$1:$I$30</definedName>
    <definedName name="_xlnm.Print_Area" localSheetId="14">'Grd IncState'!$A$1:$I$31</definedName>
    <definedName name="_xlnm.Print_Area" localSheetId="12">jetfuel!$A$1:$K$35</definedName>
    <definedName name="YearQtr_printarea" localSheetId="3">#REF!</definedName>
    <definedName name="YearQtr_printarea" localSheetId="4">#REF!</definedName>
    <definedName name="YearQtr_printarea" localSheetId="7">#REF!</definedName>
    <definedName name="YearQtr_printarea" localSheetId="8">#REF!</definedName>
    <definedName name="YearQtr_printarea" localSheetId="13">#REF!</definedName>
    <definedName name="YearQtr_printarea" localSheetId="20">#REF!</definedName>
    <definedName name="YearQtr_printarea" localSheetId="15">#REF!</definedName>
    <definedName name="YearQtr_printarea" localSheetId="16">#REF!</definedName>
    <definedName name="YearQtr_printarea">#REF!</definedName>
    <definedName name="YearQtr_title">#N/A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8" i="1" l="1"/>
  <c r="I29" i="1"/>
  <c r="I23" i="1"/>
  <c r="I38" i="1" l="1"/>
  <c r="I30" i="1"/>
  <c r="I58" i="1" l="1"/>
  <c r="J22" i="31574" l="1"/>
  <c r="L22" i="31574"/>
  <c r="N22" i="31574"/>
  <c r="P22" i="31574"/>
  <c r="R22" i="31574"/>
  <c r="T22" i="31574"/>
  <c r="V22" i="31574"/>
  <c r="V26" i="31574"/>
  <c r="T26" i="31574"/>
  <c r="R26" i="31574"/>
  <c r="P26" i="31574"/>
  <c r="N26" i="31574"/>
  <c r="L26" i="31574"/>
  <c r="Q16" i="31575" l="1"/>
  <c r="Q11" i="31575"/>
  <c r="Q13" i="31575" l="1"/>
  <c r="Q18" i="31575" l="1"/>
  <c r="J33" i="31574" l="1"/>
  <c r="I41" i="5" l="1"/>
  <c r="I21" i="52"/>
  <c r="I23" i="31552"/>
  <c r="I10" i="31552"/>
  <c r="I15" i="31552"/>
  <c r="I32" i="5"/>
  <c r="I13" i="52"/>
  <c r="I24" i="31549"/>
  <c r="I15" i="31549"/>
  <c r="I10" i="31549"/>
  <c r="I12" i="31549" s="1"/>
  <c r="I59" i="1" l="1"/>
  <c r="I12" i="31552"/>
  <c r="I17" i="31549"/>
  <c r="I28" i="31549" l="1"/>
  <c r="I17" i="31552"/>
  <c r="R14" i="31574"/>
  <c r="T14" i="31574"/>
  <c r="V14" i="31574"/>
  <c r="P14" i="31574"/>
  <c r="N14" i="31574"/>
  <c r="L14" i="31574"/>
  <c r="J14" i="31574"/>
  <c r="Q24" i="31578" l="1"/>
  <c r="Q10" i="31578"/>
  <c r="Q15" i="31578"/>
  <c r="V24" i="31574"/>
  <c r="P24" i="31574"/>
  <c r="T24" i="31574"/>
  <c r="L24" i="31574"/>
  <c r="N24" i="31574"/>
  <c r="J24" i="31574"/>
  <c r="R24" i="31574"/>
  <c r="Q12" i="31578" l="1"/>
  <c r="Q28" i="31578" l="1"/>
  <c r="Q41" i="31578" l="1"/>
  <c r="I41" i="31549"/>
  <c r="I43" i="31549" s="1"/>
  <c r="I39" i="6" l="1"/>
  <c r="I20" i="116"/>
  <c r="Q21" i="31579"/>
  <c r="Q23" i="31579" s="1"/>
  <c r="I25" i="6"/>
  <c r="Q42" i="31569"/>
  <c r="Q44" i="31569" s="1"/>
  <c r="I19" i="31515"/>
  <c r="I21" i="31515" s="1"/>
  <c r="I22" i="116" l="1"/>
  <c r="Q38" i="31577"/>
  <c r="Q25" i="31577"/>
  <c r="I13" i="6" l="1"/>
  <c r="I32" i="6"/>
  <c r="I41" i="6" l="1"/>
  <c r="Q32" i="31577"/>
  <c r="Q13" i="31577" l="1"/>
  <c r="I43" i="6"/>
  <c r="Q42" i="31577" l="1"/>
  <c r="I24" i="5" l="1"/>
  <c r="I46" i="5" s="1"/>
  <c r="I48" i="5" s="1"/>
  <c r="Q35" i="31582" l="1"/>
</calcChain>
</file>

<file path=xl/sharedStrings.xml><?xml version="1.0" encoding="utf-8"?>
<sst xmlns="http://schemas.openxmlformats.org/spreadsheetml/2006/main" count="1122" uniqueCount="362">
  <si>
    <t>FedEx Corporation</t>
  </si>
  <si>
    <t>In millions (except share data)</t>
  </si>
  <si>
    <t>FY 2021</t>
  </si>
  <si>
    <t>ASSETS</t>
  </si>
  <si>
    <t>Current Assets</t>
  </si>
  <si>
    <t>Cash and cash equivalents</t>
  </si>
  <si>
    <t>Receivables, less allowances</t>
  </si>
  <si>
    <t>Spare parts, supplies, and fuel, less allowances</t>
  </si>
  <si>
    <t>Prepaid expenses and other</t>
  </si>
  <si>
    <t xml:space="preserve">     Total current assets</t>
  </si>
  <si>
    <t>Property and Equipment, at Cost</t>
  </si>
  <si>
    <t>Aircraft and related equipment</t>
  </si>
  <si>
    <t>Package handling and ground support equipment</t>
  </si>
  <si>
    <t>Information technology</t>
  </si>
  <si>
    <t>Vehicles and trailers</t>
  </si>
  <si>
    <t>Facilities and other</t>
  </si>
  <si>
    <t xml:space="preserve">     Net property and equipment</t>
  </si>
  <si>
    <t>Other Long-Term Assets</t>
  </si>
  <si>
    <t>Operating lease right-of-use-assets, net</t>
  </si>
  <si>
    <t>Other assets</t>
  </si>
  <si>
    <t xml:space="preserve">     Total other long-term assets</t>
  </si>
  <si>
    <t>LIABILITIES AND COMMON STOCKHOLDERS' INVESTMENT</t>
  </si>
  <si>
    <t>Current Liabilities</t>
  </si>
  <si>
    <t>Current portion of long-term debt</t>
  </si>
  <si>
    <t>Accrued salaries and employee benefits</t>
  </si>
  <si>
    <t>Accounts payable</t>
  </si>
  <si>
    <t xml:space="preserve">Operating lease liabilities </t>
  </si>
  <si>
    <t>Accrued expenses</t>
  </si>
  <si>
    <t xml:space="preserve">     Total current liabilities</t>
  </si>
  <si>
    <t>Long-Term Debt, Less Current Portion</t>
  </si>
  <si>
    <t>Other Long-Term Liabilities</t>
  </si>
  <si>
    <t>Deferred income taxes</t>
  </si>
  <si>
    <t>Pension, postretirement healthcare, and other benefit obligations</t>
  </si>
  <si>
    <t>Self-insurance accruals</t>
  </si>
  <si>
    <t>Other liabilities</t>
  </si>
  <si>
    <t xml:space="preserve">     Total other long-term liabilities</t>
  </si>
  <si>
    <t>Commitments and Contingencies</t>
  </si>
  <si>
    <t>Common Stockholders' Investment</t>
  </si>
  <si>
    <t>Common stock $0.10 par value; 800 million shares auth.</t>
  </si>
  <si>
    <t>Additional paid-in capital</t>
  </si>
  <si>
    <t>Retained earnings</t>
  </si>
  <si>
    <t>Treasury stock, at cost</t>
  </si>
  <si>
    <t xml:space="preserve">     Total common stockholders' investment</t>
  </si>
  <si>
    <t>In millions</t>
  </si>
  <si>
    <t>FY 2022</t>
  </si>
  <si>
    <t>OPERATING ACTIVITIES</t>
  </si>
  <si>
    <t>INVESTING ACTIVITIES</t>
  </si>
  <si>
    <t>FINANCING ACTIVITIES</t>
  </si>
  <si>
    <t>Effect of exchange rate changes on cash</t>
  </si>
  <si>
    <t>CASH AND CASH EQUIVALENTS</t>
  </si>
  <si>
    <t>Cash and cash equivalents at beginning of period</t>
  </si>
  <si>
    <t>Cash and cash equivalents at end of period</t>
  </si>
  <si>
    <t>Annual Consolidated Statements of Income</t>
  </si>
  <si>
    <t>Years ended May 31</t>
  </si>
  <si>
    <t>In millions, except EPS</t>
  </si>
  <si>
    <t>Revenue:</t>
  </si>
  <si>
    <t>FedEx Express segment</t>
  </si>
  <si>
    <t>Net Income</t>
  </si>
  <si>
    <t>FedEx Ground segment</t>
  </si>
  <si>
    <t>FedEx Services segment</t>
  </si>
  <si>
    <t>Operating Expenses:</t>
  </si>
  <si>
    <t>Other</t>
  </si>
  <si>
    <t>Other (Expense) Income:</t>
  </si>
  <si>
    <t>Income Before Income Taxes</t>
  </si>
  <si>
    <t>Basic Earnings Per Share</t>
  </si>
  <si>
    <t>Weighted Avg. Common Shares</t>
  </si>
  <si>
    <t>Diluted Earnings Per Share</t>
  </si>
  <si>
    <t>Weighted Avg. Diluted Shares</t>
  </si>
  <si>
    <t>SELECTED STATISTICS</t>
  </si>
  <si>
    <t>Operating Margin</t>
  </si>
  <si>
    <t>Pre-tax Margin</t>
  </si>
  <si>
    <t>Return on Assets</t>
  </si>
  <si>
    <t>Return on Equity</t>
  </si>
  <si>
    <t>Dividends Paid Per Common Share</t>
  </si>
  <si>
    <t>Quarterly Consolidated Statements of Income</t>
  </si>
  <si>
    <t>FIRST</t>
  </si>
  <si>
    <t>SECOND</t>
  </si>
  <si>
    <t>THIRD</t>
  </si>
  <si>
    <t>FOURTH</t>
  </si>
  <si>
    <t>QUARTER</t>
  </si>
  <si>
    <t>Operating Income (Loss):</t>
  </si>
  <si>
    <t>Other Income (Expense):</t>
  </si>
  <si>
    <t xml:space="preserve">Unaudited.  Differences may result due to rounding.  </t>
  </si>
  <si>
    <t>Year ended May 31</t>
  </si>
  <si>
    <t>Provision for Income Taxes</t>
  </si>
  <si>
    <t>Capital Expenditures</t>
  </si>
  <si>
    <t>By Asset Type</t>
  </si>
  <si>
    <t>By Segment</t>
  </si>
  <si>
    <t>FedEx Freight segment</t>
  </si>
  <si>
    <t>FedEx Express Segment</t>
  </si>
  <si>
    <t>Package Revenue:</t>
  </si>
  <si>
    <t xml:space="preserve">     Total U.S. Overnight</t>
  </si>
  <si>
    <t>U.S. Deferred</t>
  </si>
  <si>
    <t xml:space="preserve">    Total U.S. Package Revenue</t>
  </si>
  <si>
    <t>International Priority</t>
  </si>
  <si>
    <t>International Economy</t>
  </si>
  <si>
    <t xml:space="preserve">    Total International Export Package Revenue</t>
  </si>
  <si>
    <t xml:space="preserve">    Total Package Revenue</t>
  </si>
  <si>
    <t>Freight Revenue:</t>
  </si>
  <si>
    <t>Other Revenue</t>
  </si>
  <si>
    <t>Total Revenue</t>
  </si>
  <si>
    <t>Operating Income</t>
  </si>
  <si>
    <t>Annual Operating Statistics</t>
  </si>
  <si>
    <t>AVG DAILY VOLUME / POUNDS</t>
  </si>
  <si>
    <t>Average Daily Package Volume (000s):</t>
  </si>
  <si>
    <t>Average Daily Freight Pounds (000s):</t>
  </si>
  <si>
    <t>YIELD</t>
  </si>
  <si>
    <t>Revenue Per Package:</t>
  </si>
  <si>
    <t>Revenue Per Freight Pound:</t>
  </si>
  <si>
    <t>PACKAGE YOY GROWTH RATES</t>
  </si>
  <si>
    <t>Average Daily Volume Growth:</t>
  </si>
  <si>
    <t>Revenue Growth:</t>
  </si>
  <si>
    <t>AVG POUNDS PER PACKAGE</t>
  </si>
  <si>
    <t>AVG REVENUE PER PACKAGE LB.</t>
  </si>
  <si>
    <t>OPERATING WEEKDAYS</t>
  </si>
  <si>
    <t>Quarterly Operating Statistics</t>
  </si>
  <si>
    <t>AVG. DAILY VOLUME / POUNDS</t>
  </si>
  <si>
    <t>Avg. Daily Package Volume (000s):</t>
  </si>
  <si>
    <t>Avg. Daily Freight Pounds (000s):</t>
  </si>
  <si>
    <t>FY 2023</t>
  </si>
  <si>
    <t>FedEx Express</t>
  </si>
  <si>
    <t>Aircraft and Vehicle Fleet Statistics</t>
  </si>
  <si>
    <t>To Be Delivered/(Retired) in FY</t>
  </si>
  <si>
    <t>Trunk (Jet) Aircraft:</t>
  </si>
  <si>
    <t>Boeing 757-200</t>
  </si>
  <si>
    <t>Boeing MD10-30</t>
  </si>
  <si>
    <t>Airbus A300-600</t>
  </si>
  <si>
    <t xml:space="preserve">     Subtotal - Trunk Aircraft</t>
  </si>
  <si>
    <t>Feeder (Turboprop) Aircraft:</t>
  </si>
  <si>
    <t>Cessna 208B</t>
  </si>
  <si>
    <t>ATR-72</t>
  </si>
  <si>
    <t>ATR-42</t>
  </si>
  <si>
    <t xml:space="preserve">     Subtotal - Feeder Aircraft</t>
  </si>
  <si>
    <t>Aircraft Fleet Total</t>
  </si>
  <si>
    <t>Vehicle Fleet (000s)</t>
  </si>
  <si>
    <t>Long-Haul Tractors</t>
  </si>
  <si>
    <t>All Other Motorized Vehicles</t>
  </si>
  <si>
    <t>Vehicle Fleet Total</t>
  </si>
  <si>
    <t>FedEx Ground Segment</t>
  </si>
  <si>
    <t xml:space="preserve">Revenue </t>
  </si>
  <si>
    <t xml:space="preserve">Quarterly Operating Statistics </t>
  </si>
  <si>
    <t>FedEx Ground</t>
  </si>
  <si>
    <t>Yield (Revenue Per Package)</t>
  </si>
  <si>
    <t>Yield YOY Growth Rate</t>
  </si>
  <si>
    <t>Revenue</t>
  </si>
  <si>
    <t xml:space="preserve">Annual Operating Statistics </t>
  </si>
  <si>
    <t xml:space="preserve">    Total Average Daily Package Volume</t>
  </si>
  <si>
    <t>Yield Growth Rate</t>
  </si>
  <si>
    <t>Average Daily YOY Package Growth Rate:</t>
  </si>
  <si>
    <t>FedEx Freight Segment</t>
  </si>
  <si>
    <t>Shipments Per Day</t>
  </si>
  <si>
    <t>Weight Per Shipment (lbs)</t>
  </si>
  <si>
    <t>Revenue/Shipment</t>
  </si>
  <si>
    <t>Revenue/CWT</t>
  </si>
  <si>
    <t>Avg. Daily Shipment Growth Rate</t>
  </si>
  <si>
    <t>Revenue/Shipment Growth Rate</t>
  </si>
  <si>
    <t>FedEx Freight</t>
  </si>
  <si>
    <t>Revenue/Shipment YOY Growth Rate</t>
  </si>
  <si>
    <t>Operating Days:</t>
  </si>
  <si>
    <t>Operating Income:</t>
  </si>
  <si>
    <t>Jet Fuel Expense ($000s)</t>
  </si>
  <si>
    <t>Price Per Gallon</t>
  </si>
  <si>
    <t>Jet Fuel Gallons (000s)</t>
  </si>
  <si>
    <t>FY 2019</t>
  </si>
  <si>
    <t>FY 2018</t>
  </si>
  <si>
    <t xml:space="preserve">Jet Fuel Statistics </t>
  </si>
  <si>
    <t xml:space="preserve">NOTE:  Aircraft fleet delivery schedule is subject to change.  </t>
  </si>
  <si>
    <t>As of May 31,</t>
  </si>
  <si>
    <t>FY 2021 – FY 2024</t>
  </si>
  <si>
    <t>FY 2024</t>
  </si>
  <si>
    <t>FY 2021 – FY 2022</t>
  </si>
  <si>
    <t>FY 2023 – FY 2024</t>
  </si>
  <si>
    <t xml:space="preserve">May 31  </t>
  </si>
  <si>
    <t xml:space="preserve">   Net income</t>
  </si>
  <si>
    <t xml:space="preserve">      Depreciation and amortization</t>
  </si>
  <si>
    <t xml:space="preserve">      Provision for uncollectible accounts</t>
  </si>
  <si>
    <t xml:space="preserve">      Stock-based compensation</t>
  </si>
  <si>
    <t xml:space="preserve">      Retirement plans mark-to-market adjustments</t>
  </si>
  <si>
    <t xml:space="preserve">      Goodwill and other asset impairment charges</t>
  </si>
  <si>
    <t xml:space="preserve">      Loss on extinguishment of debt</t>
  </si>
  <si>
    <t xml:space="preserve">      Changes in operating assets and liabilities:</t>
  </si>
  <si>
    <t xml:space="preserve">         Receivables</t>
  </si>
  <si>
    <t xml:space="preserve">         Other current assets</t>
  </si>
  <si>
    <t xml:space="preserve">         Pension and postretirement assets and liabilities, net</t>
  </si>
  <si>
    <t xml:space="preserve">         Accounts payable and other operating liabilities</t>
  </si>
  <si>
    <t xml:space="preserve">         Other, net</t>
  </si>
  <si>
    <t xml:space="preserve">      Capital expenditures</t>
  </si>
  <si>
    <t xml:space="preserve">      Business acquisitions, net of cash acquired</t>
  </si>
  <si>
    <t xml:space="preserve">      Purchase of investments</t>
  </si>
  <si>
    <t xml:space="preserve">      Proceeds from asset dispositions and other</t>
  </si>
  <si>
    <t xml:space="preserve">   Proceeds from debt issuances</t>
  </si>
  <si>
    <t xml:space="preserve">   Proceeds from stock issuances</t>
  </si>
  <si>
    <t xml:space="preserve">   Dividends paid</t>
  </si>
  <si>
    <t xml:space="preserve">   Purchase of treasury stock</t>
  </si>
  <si>
    <t xml:space="preserve">   Other, net</t>
  </si>
  <si>
    <t xml:space="preserve">Years ended May 31  </t>
  </si>
  <si>
    <t xml:space="preserve">   FedEx Express segment</t>
  </si>
  <si>
    <t xml:space="preserve">   FedEx Ground segment</t>
  </si>
  <si>
    <t xml:space="preserve">   FedEx Services segment</t>
  </si>
  <si>
    <t xml:space="preserve">   Other and eliminations</t>
  </si>
  <si>
    <t xml:space="preserve">       Total Revenue</t>
  </si>
  <si>
    <t xml:space="preserve">   Salaries and employee benefits</t>
  </si>
  <si>
    <t xml:space="preserve">   Purchased transportation</t>
  </si>
  <si>
    <t xml:space="preserve">   Rentals and landing fees</t>
  </si>
  <si>
    <t xml:space="preserve">   Depreciation and amortization</t>
  </si>
  <si>
    <t xml:space="preserve">   Fuel</t>
  </si>
  <si>
    <t xml:space="preserve">   Maintenance and repairs</t>
  </si>
  <si>
    <t xml:space="preserve">   Other</t>
  </si>
  <si>
    <t xml:space="preserve">       Total Operating Expenses</t>
  </si>
  <si>
    <t xml:space="preserve">   Corporate, other, and eliminations</t>
  </si>
  <si>
    <t xml:space="preserve">       Total Operating Income</t>
  </si>
  <si>
    <t xml:space="preserve">   Interest, net</t>
  </si>
  <si>
    <t xml:space="preserve">   Loss on debt extinguishment</t>
  </si>
  <si>
    <t xml:space="preserve">       Total Other Income (Expense)</t>
  </si>
  <si>
    <t xml:space="preserve">   Business realignment costs</t>
  </si>
  <si>
    <t xml:space="preserve">       Total Operating Income (Loss)</t>
  </si>
  <si>
    <t xml:space="preserve">   Other retirement plans income</t>
  </si>
  <si>
    <t xml:space="preserve">   Asset impairment charges</t>
  </si>
  <si>
    <t xml:space="preserve">   Total</t>
  </si>
  <si>
    <t xml:space="preserve">   U.S. Overnight Box</t>
  </si>
  <si>
    <t xml:space="preserve">   U.S. Overnight Envelope</t>
  </si>
  <si>
    <t xml:space="preserve">   U.S.</t>
  </si>
  <si>
    <t xml:space="preserve">   International Priority</t>
  </si>
  <si>
    <t xml:space="preserve">   International Economy</t>
  </si>
  <si>
    <t xml:space="preserve">   International Airfreight</t>
  </si>
  <si>
    <t xml:space="preserve">       Total Freight Revenue</t>
  </si>
  <si>
    <t xml:space="preserve">   Intercompany charges</t>
  </si>
  <si>
    <t>1 - International domestic revenue relates to our international intra-country operations.</t>
  </si>
  <si>
    <t xml:space="preserve">        Total U.S. Overnight</t>
  </si>
  <si>
    <t xml:space="preserve">   U.S. Deferred</t>
  </si>
  <si>
    <t xml:space="preserve">        Total U.S. Packages</t>
  </si>
  <si>
    <t xml:space="preserve">       Total Package Revenue</t>
  </si>
  <si>
    <t>1 - International domestic statistics relate to our international intra-country operations.</t>
  </si>
  <si>
    <t xml:space="preserve">        Total International Export Packages</t>
  </si>
  <si>
    <t xml:space="preserve">       Total Avg Daily Packages</t>
  </si>
  <si>
    <t xml:space="preserve">       Total Avg Daily Freight Pounds</t>
  </si>
  <si>
    <t xml:space="preserve">   U.S. Overnight Box </t>
  </si>
  <si>
    <t xml:space="preserve">   U.S. Overnight Envelope </t>
  </si>
  <si>
    <t xml:space="preserve">   U.S. Deferred </t>
  </si>
  <si>
    <t xml:space="preserve">       Total Composite Package Yield</t>
  </si>
  <si>
    <t xml:space="preserve">       Total Composite Freight Yield</t>
  </si>
  <si>
    <t xml:space="preserve">       Total U.S. Package</t>
  </si>
  <si>
    <t xml:space="preserve">        Total International Export Package</t>
  </si>
  <si>
    <t xml:space="preserve">       Total Package Volume Growth</t>
  </si>
  <si>
    <t xml:space="preserve">       Total Package Revenue Growth</t>
  </si>
  <si>
    <t>2 - Operating weekdays for Q1 - Q4 FY25 are forecasted at 64, 63, 63, and 64 days respectively.</t>
  </si>
  <si>
    <t xml:space="preserve">   Rentals</t>
  </si>
  <si>
    <t xml:space="preserve">   Less accumulated depreciation and amortization</t>
  </si>
  <si>
    <t xml:space="preserve">   Adjustments to reconcile net income to cash provided by
      operating activities:</t>
  </si>
  <si>
    <t xml:space="preserve">      Other noncash items including leases and deferred
        income tax  </t>
  </si>
  <si>
    <t xml:space="preserve">      Business optimization and realignment
         costs/(payments), net</t>
  </si>
  <si>
    <t xml:space="preserve">   Ground Commercial</t>
  </si>
  <si>
    <t xml:space="preserve">   Home Delivery</t>
  </si>
  <si>
    <t xml:space="preserve">   Economy</t>
  </si>
  <si>
    <t xml:space="preserve">       Total Average Daily Package Volume</t>
  </si>
  <si>
    <t xml:space="preserve">       Total Average Daily Volume Growth</t>
  </si>
  <si>
    <t xml:space="preserve">   Home Delivery and Economy</t>
  </si>
  <si>
    <t>2 - Ground Commercial operating days for Q1 - Q4 FY25 are forecasted at 64, 63, 63, and 64 days respectively.</t>
  </si>
  <si>
    <t>3 - Home Delivery and Economy operating days for Q1 - Q4 FY25 are forecasted at 91, 89, 88, and 91 days respectively.</t>
  </si>
  <si>
    <t xml:space="preserve">   Priority</t>
  </si>
  <si>
    <t xml:space="preserve">       Total shipments per day</t>
  </si>
  <si>
    <t xml:space="preserve">       Composite Weight per Shipment</t>
  </si>
  <si>
    <t xml:space="preserve">       Composite Revenue/Shipment</t>
  </si>
  <si>
    <t xml:space="preserve">       Composite Revenue/CWT</t>
  </si>
  <si>
    <t xml:space="preserve">       Total Composite Revenue/Shipment</t>
  </si>
  <si>
    <t>1 - Operating weekdays for Q1 - Q4 FY25 are forecasted at 64, 62, 62, and 64 days respectively.</t>
  </si>
  <si>
    <t>Gross Max Structural 
Payload (Lbs/Aircraft)</t>
  </si>
  <si>
    <t>Q3 YTD
FY 2023</t>
  </si>
  <si>
    <t>Net increase (decrease) in cash and cash equivalents</t>
  </si>
  <si>
    <t xml:space="preserve">        Total International Export Package Revenue</t>
  </si>
  <si>
    <t xml:space="preserve">       Total Average Daily YOY Package Growth Rate</t>
  </si>
  <si>
    <t xml:space="preserve">       Total Other (Expense) Income</t>
  </si>
  <si>
    <r>
      <t xml:space="preserve">   FedEx Freight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segment</t>
    </r>
  </si>
  <si>
    <r>
      <t xml:space="preserve">   International Domestic</t>
    </r>
    <r>
      <rPr>
        <vertAlign val="superscript"/>
        <sz val="8"/>
        <color rgb="FF000000"/>
        <rFont val="Arial"/>
        <family val="2"/>
      </rPr>
      <t>1</t>
    </r>
  </si>
  <si>
    <r>
      <t xml:space="preserve">   International Domestic</t>
    </r>
    <r>
      <rPr>
        <vertAlign val="superscript"/>
        <sz val="7"/>
        <color indexed="8"/>
        <rFont val="Arial"/>
        <family val="2"/>
      </rPr>
      <t>1</t>
    </r>
  </si>
  <si>
    <r>
      <t>Boeing 767F</t>
    </r>
    <r>
      <rPr>
        <vertAlign val="superscript"/>
        <sz val="7"/>
        <color rgb="FF000000"/>
        <rFont val="Arial"/>
        <family val="2"/>
      </rPr>
      <t>1</t>
    </r>
  </si>
  <si>
    <r>
      <t>Boeing MD11</t>
    </r>
    <r>
      <rPr>
        <vertAlign val="superscript"/>
        <sz val="7"/>
        <color rgb="FF000000"/>
        <rFont val="Arial"/>
        <family val="2"/>
      </rPr>
      <t>2</t>
    </r>
  </si>
  <si>
    <r>
      <t>Boeing 777F</t>
    </r>
    <r>
      <rPr>
        <vertAlign val="superscript"/>
        <sz val="7"/>
        <color rgb="FF000000"/>
        <rFont val="Arial"/>
        <family val="2"/>
      </rPr>
      <t>3</t>
    </r>
  </si>
  <si>
    <r>
      <t>Cessna 408</t>
    </r>
    <r>
      <rPr>
        <vertAlign val="superscript"/>
        <sz val="7"/>
        <color rgb="FF000000"/>
        <rFont val="Arial"/>
        <family val="2"/>
      </rPr>
      <t>4</t>
    </r>
  </si>
  <si>
    <r>
      <t>ATR-72 600F</t>
    </r>
    <r>
      <rPr>
        <vertAlign val="superscript"/>
        <sz val="7"/>
        <color rgb="FF000000"/>
        <rFont val="Arial"/>
        <family val="2"/>
      </rPr>
      <t>5</t>
    </r>
  </si>
  <si>
    <r>
      <t>Scheduled Lease Expirations:</t>
    </r>
    <r>
      <rPr>
        <b/>
        <vertAlign val="superscript"/>
        <sz val="7"/>
        <color rgb="FF000000"/>
        <rFont val="Arial"/>
        <family val="2"/>
      </rPr>
      <t>6</t>
    </r>
  </si>
  <si>
    <r>
      <t>Boeing MD11</t>
    </r>
    <r>
      <rPr>
        <vertAlign val="superscript"/>
        <sz val="7"/>
        <color rgb="FF000000"/>
        <rFont val="Arial"/>
        <family val="2"/>
      </rPr>
      <t>7</t>
    </r>
  </si>
  <si>
    <r>
      <t>Airbus A300-600</t>
    </r>
    <r>
      <rPr>
        <vertAlign val="superscript"/>
        <sz val="7"/>
        <color rgb="FF000000"/>
        <rFont val="Arial"/>
        <family val="2"/>
      </rPr>
      <t>8</t>
    </r>
  </si>
  <si>
    <r>
      <t>Average Daily Package Volume (000s):</t>
    </r>
    <r>
      <rPr>
        <vertAlign val="superscript"/>
        <sz val="10"/>
        <color rgb="FF000000"/>
        <rFont val="Arial"/>
        <family val="2"/>
      </rPr>
      <t>1</t>
    </r>
  </si>
  <si>
    <r>
      <t>Average Daily Package Volume (000s):</t>
    </r>
    <r>
      <rPr>
        <vertAlign val="superscript"/>
        <sz val="7"/>
        <color rgb="FF000000"/>
        <rFont val="Arial"/>
        <family val="2"/>
      </rPr>
      <t>1</t>
    </r>
  </si>
  <si>
    <r>
      <t xml:space="preserve">   Ground Commercial</t>
    </r>
    <r>
      <rPr>
        <vertAlign val="superscript"/>
        <sz val="7"/>
        <color rgb="FF000000"/>
        <rFont val="Arial"/>
        <family val="2"/>
      </rPr>
      <t>2</t>
    </r>
  </si>
  <si>
    <r>
      <t xml:space="preserve">   Home Delivery and Economy</t>
    </r>
    <r>
      <rPr>
        <vertAlign val="superscript"/>
        <sz val="7"/>
        <color rgb="FF000000"/>
        <rFont val="Arial"/>
        <family val="2"/>
      </rPr>
      <t>3</t>
    </r>
  </si>
  <si>
    <r>
      <t>OPERATING WEEKDAYS</t>
    </r>
    <r>
      <rPr>
        <vertAlign val="superscript"/>
        <sz val="8"/>
        <color rgb="FF000000"/>
        <rFont val="Arial"/>
        <family val="2"/>
      </rPr>
      <t>1</t>
    </r>
  </si>
  <si>
    <r>
      <t xml:space="preserve">   FedEx Freight</t>
    </r>
    <r>
      <rPr>
        <vertAlign val="superscript"/>
        <sz val="9"/>
        <rFont val="Arial"/>
        <family val="2"/>
      </rPr>
      <t xml:space="preserve"> </t>
    </r>
    <r>
      <rPr>
        <sz val="9"/>
        <rFont val="Arial"/>
        <family val="2"/>
      </rPr>
      <t>segment</t>
    </r>
  </si>
  <si>
    <r>
      <t xml:space="preserve">FIRST
</t>
    </r>
    <r>
      <rPr>
        <b/>
        <u/>
        <sz val="8"/>
        <color rgb="FF000000"/>
        <rFont val="Arial"/>
        <family val="2"/>
      </rPr>
      <t>QUARTER</t>
    </r>
  </si>
  <si>
    <r>
      <t xml:space="preserve">SECOND
</t>
    </r>
    <r>
      <rPr>
        <b/>
        <u/>
        <sz val="8"/>
        <color rgb="FF000000"/>
        <rFont val="Arial"/>
        <family val="2"/>
      </rPr>
      <t>QUARTER</t>
    </r>
  </si>
  <si>
    <r>
      <t xml:space="preserve">THIRD
</t>
    </r>
    <r>
      <rPr>
        <b/>
        <u/>
        <sz val="8"/>
        <color rgb="FF000000"/>
        <rFont val="Arial"/>
        <family val="2"/>
      </rPr>
      <t>QUARTER</t>
    </r>
  </si>
  <si>
    <r>
      <t xml:space="preserve">FOURTH
</t>
    </r>
    <r>
      <rPr>
        <b/>
        <u/>
        <sz val="8"/>
        <color rgb="FF000000"/>
        <rFont val="Arial"/>
        <family val="2"/>
      </rPr>
      <t>QUARTER</t>
    </r>
  </si>
  <si>
    <r>
      <t xml:space="preserve">FIRST
</t>
    </r>
    <r>
      <rPr>
        <b/>
        <u/>
        <sz val="7"/>
        <color rgb="FF000000"/>
        <rFont val="Arial"/>
        <family val="2"/>
      </rPr>
      <t>QUARTER</t>
    </r>
  </si>
  <si>
    <r>
      <t xml:space="preserve">SECOND
</t>
    </r>
    <r>
      <rPr>
        <b/>
        <u/>
        <sz val="7"/>
        <color rgb="FF000000"/>
        <rFont val="Arial"/>
        <family val="2"/>
      </rPr>
      <t>QUARTER</t>
    </r>
  </si>
  <si>
    <r>
      <t xml:space="preserve">THIRD
</t>
    </r>
    <r>
      <rPr>
        <b/>
        <u/>
        <sz val="7"/>
        <color rgb="FF000000"/>
        <rFont val="Arial"/>
        <family val="2"/>
      </rPr>
      <t>QUARTER</t>
    </r>
  </si>
  <si>
    <r>
      <t xml:space="preserve">FOURTH
</t>
    </r>
    <r>
      <rPr>
        <b/>
        <u/>
        <sz val="7"/>
        <color rgb="FF000000"/>
        <rFont val="Arial"/>
        <family val="2"/>
      </rPr>
      <t>QUARTER</t>
    </r>
  </si>
  <si>
    <r>
      <t xml:space="preserve">FIRST
</t>
    </r>
    <r>
      <rPr>
        <b/>
        <sz val="7"/>
        <color rgb="FF000000"/>
        <rFont val="Arial"/>
        <family val="2"/>
      </rPr>
      <t>QUARTER</t>
    </r>
  </si>
  <si>
    <r>
      <t xml:space="preserve">SECOND
</t>
    </r>
    <r>
      <rPr>
        <b/>
        <sz val="7"/>
        <color rgb="FF000000"/>
        <rFont val="Arial"/>
        <family val="2"/>
      </rPr>
      <t>QUARTER</t>
    </r>
  </si>
  <si>
    <r>
      <t xml:space="preserve">THIRD
</t>
    </r>
    <r>
      <rPr>
        <b/>
        <sz val="7"/>
        <color rgb="FF000000"/>
        <rFont val="Arial"/>
        <family val="2"/>
      </rPr>
      <t>QUARTER</t>
    </r>
  </si>
  <si>
    <r>
      <t xml:space="preserve">FOURTH
</t>
    </r>
    <r>
      <rPr>
        <b/>
        <sz val="7"/>
        <color rgb="FF000000"/>
        <rFont val="Arial"/>
        <family val="2"/>
      </rPr>
      <t>QUARTER</t>
    </r>
  </si>
  <si>
    <t>6 - Leased aircraft disposition determined by expiration.</t>
  </si>
  <si>
    <t xml:space="preserve">2 - MD11 aircraft fleet retirement schedule is subject to change.  </t>
  </si>
  <si>
    <t>1 - FedEx Ground Commercial average daily package volume is calculated on a 5-day-per-week basis, while Home Delivery and Economy average   
     daily package volumes are calculated on a 7-day-per-week basis.</t>
  </si>
  <si>
    <t xml:space="preserve">        Total International Export Package 
        Revenue</t>
  </si>
  <si>
    <t>FY 2021 – FY 2030</t>
  </si>
  <si>
    <t xml:space="preserve">1 - Fourth quarter 2024 includes business optimization costs of $33 million associated with our business optimization strategy announced in 2023. Third quarter 2024 includes business 
     optimization costs of $22 million. Second quarter 2024 includes business optimization costs of $36 million. First quarter 2024 includes business optimization costs of $17 million. </t>
  </si>
  <si>
    <t xml:space="preserve">1 - FY24 includes $108 million associated with our business optimization strategy announced in 2023. </t>
  </si>
  <si>
    <r>
      <t xml:space="preserve">   Business optimization and realignment costs</t>
    </r>
    <r>
      <rPr>
        <vertAlign val="superscript"/>
        <sz val="8"/>
        <color rgb="FF000000"/>
        <rFont val="Arial"/>
        <family val="2"/>
      </rPr>
      <t>3</t>
    </r>
  </si>
  <si>
    <r>
      <t xml:space="preserve">   Asset impairment charges</t>
    </r>
    <r>
      <rPr>
        <vertAlign val="superscript"/>
        <sz val="8"/>
        <color rgb="FF000000"/>
        <rFont val="Arial"/>
        <family val="2"/>
      </rPr>
      <t>2</t>
    </r>
  </si>
  <si>
    <t>2 - Fourth quarter 2024 includes asset impairment charges of $157 million associated with the decision to permanently retire certain aircraft and related engines.</t>
  </si>
  <si>
    <t xml:space="preserve">3 - FY24 includes business optimization costs of $143 million associated with our business optimization strategy announced in 2023. </t>
  </si>
  <si>
    <r>
      <t xml:space="preserve">   Goodwill and other asset impairment charges</t>
    </r>
    <r>
      <rPr>
        <vertAlign val="superscript"/>
        <sz val="9"/>
        <color rgb="FF000000"/>
        <rFont val="Arial"/>
        <family val="2"/>
      </rPr>
      <t>1</t>
    </r>
  </si>
  <si>
    <r>
      <t xml:space="preserve">   Business optimization and realignment costs</t>
    </r>
    <r>
      <rPr>
        <vertAlign val="superscript"/>
        <sz val="9"/>
        <color rgb="FF000000"/>
        <rFont val="Arial"/>
        <family val="2"/>
      </rPr>
      <t>2</t>
    </r>
  </si>
  <si>
    <r>
      <t xml:space="preserve">   Other</t>
    </r>
    <r>
      <rPr>
        <vertAlign val="superscript"/>
        <sz val="9"/>
        <rFont val="Arial"/>
        <family val="2"/>
      </rPr>
      <t>3</t>
    </r>
  </si>
  <si>
    <r>
      <t xml:space="preserve">   Other retirement plans income (expense)</t>
    </r>
    <r>
      <rPr>
        <vertAlign val="superscript"/>
        <sz val="9"/>
        <rFont val="Arial"/>
        <family val="2"/>
      </rPr>
      <t>4</t>
    </r>
  </si>
  <si>
    <r>
      <t>Provision for Income Taxes</t>
    </r>
    <r>
      <rPr>
        <vertAlign val="superscript"/>
        <sz val="9"/>
        <rFont val="Arial"/>
        <family val="2"/>
      </rPr>
      <t>5</t>
    </r>
  </si>
  <si>
    <t>2 - FY24 includes $582 million ($444 million, net of tax, or $1.77 per diluted share) associated with our business optimization strategy announced in 2023.</t>
  </si>
  <si>
    <t>1 - As of May 31, 2024 we are committed to purchase 14 B767F aircraft and have options to purchase an additional 43 B767F aircraft.</t>
  </si>
  <si>
    <t>3 - As of May 31, 2024 we are committed to purchase two B777F aircraft and have options to purchase an additional 23 B777F aircraft.</t>
  </si>
  <si>
    <t>4 - As of May 31, 2024 we are committed to purchase 31 Cessna SkyCourier 408 aircraft and have options to purchase an additional 50 Cessna SkyCourier 408 aircraft.</t>
  </si>
  <si>
    <t>5 - As of May 31, 2024 we are committed to purchase 10 ATR-72 600F aircraft and have options to purchase an additional 20 ATR-72 600F aircraft.</t>
  </si>
  <si>
    <t>8 - Includes executed agreement to purchase one leased Airbus A300-600 aircraft in 2026.</t>
  </si>
  <si>
    <t>2 - FY24 includes asset impairment charges of $157 million associated with the decision to permanently retire certain aircraft and related engines.</t>
  </si>
  <si>
    <r>
      <t xml:space="preserve">   Business optimization costs</t>
    </r>
    <r>
      <rPr>
        <vertAlign val="superscript"/>
        <sz val="10"/>
        <color rgb="FF000000"/>
        <rFont val="Arial"/>
        <family val="2"/>
      </rPr>
      <t>1</t>
    </r>
  </si>
  <si>
    <r>
      <t xml:space="preserve">   Business optimization costs</t>
    </r>
    <r>
      <rPr>
        <vertAlign val="superscript"/>
        <sz val="8"/>
        <color rgb="FF000000"/>
        <rFont val="Arial"/>
        <family val="2"/>
      </rPr>
      <t>1</t>
    </r>
  </si>
  <si>
    <r>
      <t xml:space="preserve">FIRST
</t>
    </r>
    <r>
      <rPr>
        <b/>
        <u/>
        <sz val="6.5"/>
        <color rgb="FF000000"/>
        <rFont val="Arial"/>
        <family val="2"/>
      </rPr>
      <t>QUARTER</t>
    </r>
  </si>
  <si>
    <r>
      <t xml:space="preserve">SECOND
</t>
    </r>
    <r>
      <rPr>
        <b/>
        <u/>
        <sz val="6.5"/>
        <color rgb="FF000000"/>
        <rFont val="Arial"/>
        <family val="2"/>
      </rPr>
      <t>QUARTER</t>
    </r>
  </si>
  <si>
    <r>
      <t xml:space="preserve">THIRD
</t>
    </r>
    <r>
      <rPr>
        <b/>
        <u/>
        <sz val="6.5"/>
        <color rgb="FF000000"/>
        <rFont val="Arial"/>
        <family val="2"/>
      </rPr>
      <t>QUARTER</t>
    </r>
  </si>
  <si>
    <r>
      <t xml:space="preserve">FOURTH
</t>
    </r>
    <r>
      <rPr>
        <b/>
        <u/>
        <sz val="6.5"/>
        <color rgb="FF000000"/>
        <rFont val="Arial"/>
        <family val="2"/>
      </rPr>
      <t>QUARTER</t>
    </r>
  </si>
  <si>
    <r>
      <t xml:space="preserve">   International Domestic</t>
    </r>
    <r>
      <rPr>
        <vertAlign val="superscript"/>
        <sz val="6.5"/>
        <color indexed="8"/>
        <rFont val="Arial"/>
        <family val="2"/>
      </rPr>
      <t>1</t>
    </r>
  </si>
  <si>
    <r>
      <t>International Domestic</t>
    </r>
    <r>
      <rPr>
        <vertAlign val="superscript"/>
        <sz val="9"/>
        <color indexed="8"/>
        <rFont val="Arial"/>
        <family val="2"/>
      </rPr>
      <t>1</t>
    </r>
  </si>
  <si>
    <r>
      <t xml:space="preserve">   Asset impairment charges</t>
    </r>
    <r>
      <rPr>
        <vertAlign val="superscript"/>
        <sz val="9"/>
        <color rgb="FF000000"/>
        <rFont val="Arial"/>
        <family val="2"/>
      </rPr>
      <t>2</t>
    </r>
  </si>
  <si>
    <r>
      <t xml:space="preserve">   Business optimization and realignment costs</t>
    </r>
    <r>
      <rPr>
        <vertAlign val="superscript"/>
        <sz val="9"/>
        <color rgb="FF000000"/>
        <rFont val="Arial"/>
        <family val="2"/>
      </rPr>
      <t>3</t>
    </r>
  </si>
  <si>
    <r>
      <t>OPERATING WEEKDAYS</t>
    </r>
    <r>
      <rPr>
        <vertAlign val="superscript"/>
        <sz val="6.5"/>
        <color rgb="FF000000"/>
        <rFont val="Arial"/>
        <family val="2"/>
      </rPr>
      <t>2</t>
    </r>
  </si>
  <si>
    <r>
      <t xml:space="preserve">   FedEx Freight</t>
    </r>
    <r>
      <rPr>
        <vertAlign val="superscript"/>
        <sz val="7"/>
        <rFont val="Arial"/>
        <family val="2"/>
      </rPr>
      <t xml:space="preserve"> </t>
    </r>
    <r>
      <rPr>
        <sz val="7"/>
        <rFont val="Arial"/>
        <family val="2"/>
      </rPr>
      <t>segment</t>
    </r>
  </si>
  <si>
    <r>
      <t xml:space="preserve">   Other</t>
    </r>
    <r>
      <rPr>
        <vertAlign val="superscript"/>
        <sz val="7"/>
        <rFont val="Arial"/>
        <family val="2"/>
      </rPr>
      <t>3</t>
    </r>
  </si>
  <si>
    <r>
      <t xml:space="preserve">   Other retirement plans income</t>
    </r>
    <r>
      <rPr>
        <vertAlign val="superscript"/>
        <sz val="7"/>
        <rFont val="Arial"/>
        <family val="2"/>
      </rPr>
      <t>4</t>
    </r>
    <r>
      <rPr>
        <sz val="7"/>
        <rFont val="Arial"/>
        <family val="2"/>
      </rPr>
      <t xml:space="preserve">
</t>
    </r>
  </si>
  <si>
    <r>
      <t>Provision for Income Taxes</t>
    </r>
    <r>
      <rPr>
        <vertAlign val="superscript"/>
        <sz val="7"/>
        <rFont val="Arial"/>
        <family val="2"/>
      </rPr>
      <t>5</t>
    </r>
  </si>
  <si>
    <t xml:space="preserve">      Proceeds from sale of investments</t>
  </si>
  <si>
    <t>Cash provided by operating activities</t>
  </si>
  <si>
    <t>Cash used in investing activities</t>
  </si>
  <si>
    <t xml:space="preserve">   Principal payments on debt</t>
  </si>
  <si>
    <t>Cash used in financing activities</t>
  </si>
  <si>
    <t>1 - FedEx Ground Commercial average daily package volume is calculated on a 5-day-per-week basis, while Home Delivery and Economy average 
     daily package volumes are calculated on a 7-day-per-week basis.</t>
  </si>
  <si>
    <t>Consolidated Balance Sheets</t>
  </si>
  <si>
    <t>Consolidated Statements of Cash Flows</t>
  </si>
  <si>
    <t>Goodwill</t>
  </si>
  <si>
    <t>Accumulated other comprehensive loss</t>
  </si>
  <si>
    <t>7 - Includes executed agreement to purchase one leased Boeing MD11 aircraft in 2025 for engines and parts to support our remaining MD11 fleet.</t>
  </si>
  <si>
    <r>
      <t xml:space="preserve">   Goodwill and other asset impairment charges</t>
    </r>
    <r>
      <rPr>
        <vertAlign val="superscript"/>
        <sz val="7"/>
        <rFont val="Arial"/>
        <family val="2"/>
      </rPr>
      <t>1</t>
    </r>
  </si>
  <si>
    <r>
      <t xml:space="preserve">   Business optimization and realignment costs</t>
    </r>
    <r>
      <rPr>
        <vertAlign val="superscript"/>
        <sz val="7"/>
        <rFont val="Arial"/>
        <family val="2"/>
      </rPr>
      <t>2</t>
    </r>
  </si>
  <si>
    <t>1 - Fourth quarter 2024 includes asset impairment charges of $157 million ($120 million, net of tax, or $0.48 per diluted share) at the FedEx Express segment associated 
     with the decision to permanently retire certain aircraft and related engines.</t>
  </si>
  <si>
    <t xml:space="preserve">2 - Fourth quarter 2024 includes business optimization costs of $218 million ($166 million, net of tax, or $0.67 per diluted share) associated with our business optimization 
     strategy announced in 2023. Third quarter 2024 includes business optimization costs of $114 million ($87 million, net of tax, or $0.35 per diluted share). Second quarter 
     2024 includes business optimization costs of $145 million ($110 million, net of tax, or $0.44 per diluted share). First quarter 2024 includes business optimization costs of 
     $105 million ($81 million, net of tax, or $0.32 per diluted share).
      </t>
  </si>
  <si>
    <t>4 - Fourth quarter 2024 includes a noncash net gain of $561 million ($426 million, net of tax, or $1.72 per diluted share) associated with our year-end mark-to-market 
     retirement plans accounting adjustment.</t>
  </si>
  <si>
    <t>1 - FY24 includes asset impairment charges of $157 million ($120 million, net of tax, or $0.48 per diluted share) at the FedEx Express segment 
     associated with the decision to permanently retire certain aircraft and related engines.</t>
  </si>
  <si>
    <t>4 - FY24 includes a noncash net gain of $561 million ($426 million, net of tax, or $1.69 per diluted share) associated with our year-end mark-to-market retirement 
     plans accounting adjustment.</t>
  </si>
  <si>
    <t xml:space="preserve">5 - FY24 includes $54 million ($0.21 per diluted share) associated with the remeasurement of state deferred income taxes under the one FedEx structure. </t>
  </si>
  <si>
    <t xml:space="preserve">3 - Fourth quarter 2024 includes business optimization costs of $69 million associated with our business optimization strategy announced in 2023. Third quarter 2024 includes business 
     optimization costs of $23 million. Second quarter 2024 includes business optimization costs of $41 million. First quarter 2024 includes business optimization costs of $10 million. </t>
  </si>
  <si>
    <t>3 - FY24 includes $57 million ($44 million, net of tax, or $0.17 per diluted share) in connection with insurance recoveries related to a legal matter 
     involving FedEx Ground. These amounts are included  in "Corporate, other, and eliminations."</t>
  </si>
  <si>
    <t>3 - Fourth quarter 2024 includes $57 million ($44 million, net of tax, or $0.18 per diluted share) in connection with insurance recoveries related to a legal matter involving 
     FedEx Ground. These amounts are included in "Corporate, other, and eliminations."</t>
  </si>
  <si>
    <t xml:space="preserve">5 - Fourth quarter 2024 includes $54 million ($0.22 per diluted share) associated with the remeasurement of state deferred income taxes under the one FedEx 
     structure.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</si>
</sst>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5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164" formatCode="#,##0.0_);\(#,##0.0\)"/>
    <numFmt numFmtId="165" formatCode="0.0%"/>
    <numFmt numFmtId="166" formatCode="#,##0_);\(#,##0\);\ \–\ "/>
    <numFmt numFmtId="167" formatCode="#,##0.00_);\(#,##0.00\);\ \–\ "/>
    <numFmt numFmtId="168" formatCode="0.0%\ ;\(0.0%\);\ \–\ "/>
    <numFmt numFmtId="169" formatCode="0.0%_);\(0.0%\);\ \–\ "/>
    <numFmt numFmtId="170" formatCode="0.000"/>
    <numFmt numFmtId="171" formatCode="#,##0.000_);[Red]\(#,##0.000\)"/>
    <numFmt numFmtId="172" formatCode="&quot;$&quot;#,##0_);\(&quot;$&quot;#,##0\);\ \–_;"/>
    <numFmt numFmtId="173" formatCode="#,##0_);\(#,##0\);\ \–_;"/>
    <numFmt numFmtId="174" formatCode="#,##0.00_);\(#,##0.00\);\ \ \ \ \ \ \ \ \ \ \ \ \ \–_;"/>
    <numFmt numFmtId="175" formatCode="\ \ #,##0_);\(#,##0\);\ \–_;"/>
    <numFmt numFmtId="176" formatCode="&quot;$&quot;\ \ \ \ #,##0.00_);\(&quot;$&quot;\ \ \ \ #,##0.00\)"/>
    <numFmt numFmtId="177" formatCode="0__"/>
    <numFmt numFmtId="178" formatCode="#,##0.00_);\(#,##0.00\);\ \–_);"/>
    <numFmt numFmtId="179" formatCode="#,##0_);\(#,##0\);\ _;"/>
    <numFmt numFmtId="180" formatCode="#,##0\ \ \ \ \ \ \ \ _);[Red]\(#,##0\)"/>
    <numFmt numFmtId="181" formatCode="&quot;$&quot;\ \ \ #,##0_);\(&quot;$&quot;#,##0\);\ \–_;"/>
    <numFmt numFmtId="182" formatCode="\ \ \ \ #,##0_);\ \ \ \ \(#,##0\);\ \ \ \ \ \–_;"/>
    <numFmt numFmtId="183" formatCode="\ \ \ \ #,##0_);\ \ \ \ \ \(#,##0\);\ \ \ \ \ \–_;"/>
    <numFmt numFmtId="184" formatCode="\ \ \ #,##0_);\ \ \(#,##0\);\ \ \ \ \–_;"/>
    <numFmt numFmtId="185" formatCode="&quot;$&quot;\ #,##0_);\(&quot;$&quot;#,##0\);\ \–_;"/>
    <numFmt numFmtId="186" formatCode="#,##0.0_);\(#,##0.0\);\ \–_;"/>
    <numFmt numFmtId="187" formatCode="&quot;$&quot;\ #,##0.00_);\(&quot;$&quot;#,##0.00\);\ \–_;"/>
    <numFmt numFmtId="188" formatCode="&quot;$&quot;\ \ \ \ #,##0_);\(&quot;$&quot;\ \ \ \ #,##0\)"/>
    <numFmt numFmtId="189" formatCode="_(\ #,##0_);_(\ \(#,##0\);_(\ &quot;—&quot;_);_(@_)"/>
    <numFmt numFmtId="190" formatCode="&quot;$&quot;\ #,##0.000_);\(&quot;$&quot;#,##0.000\);\ \–_;"/>
    <numFmt numFmtId="191" formatCode="&quot;$&quot;#,##0.0000_);\(&quot;$&quot;#,##0.0000\)"/>
    <numFmt numFmtId="192" formatCode="0.000000"/>
  </numFmts>
  <fonts count="123">
    <font>
      <sz val="12"/>
      <name val="Times New Roman"/>
      <family val="1"/>
    </font>
    <font>
      <sz val="10"/>
      <name val="Geneva"/>
      <family val="2"/>
    </font>
    <font>
      <sz val="8"/>
      <name val="Times New Roman"/>
      <family val="1"/>
    </font>
    <font>
      <b/>
      <sz val="22"/>
      <color indexed="8"/>
      <name val="Arial"/>
      <family val="2"/>
    </font>
    <font>
      <sz val="12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4"/>
      <color indexed="8"/>
      <name val="Arial"/>
      <family val="2"/>
    </font>
    <font>
      <u/>
      <sz val="12"/>
      <color indexed="8"/>
      <name val="Arial"/>
      <family val="2"/>
    </font>
    <font>
      <sz val="12"/>
      <color indexed="8"/>
      <name val="Arial"/>
      <family val="2"/>
    </font>
    <font>
      <b/>
      <u/>
      <sz val="12"/>
      <color indexed="8"/>
      <name val="Arial"/>
      <family val="2"/>
    </font>
    <font>
      <sz val="10"/>
      <name val="Arial"/>
      <family val="2"/>
    </font>
    <font>
      <i/>
      <sz val="12"/>
      <color indexed="8"/>
      <name val="Arial"/>
      <family val="2"/>
    </font>
    <font>
      <sz val="10"/>
      <color indexed="8"/>
      <name val="Arial"/>
      <family val="2"/>
    </font>
    <font>
      <sz val="12.5"/>
      <color indexed="8"/>
      <name val="Arial"/>
      <family val="2"/>
    </font>
    <font>
      <b/>
      <sz val="18"/>
      <color indexed="8"/>
      <name val="Arial"/>
      <family val="2"/>
    </font>
    <font>
      <b/>
      <sz val="12"/>
      <name val="Arial"/>
      <family val="2"/>
    </font>
    <font>
      <u val="double"/>
      <sz val="12"/>
      <name val="Arial"/>
      <family val="2"/>
    </font>
    <font>
      <u val="double"/>
      <sz val="12"/>
      <color indexed="8"/>
      <name val="Arial"/>
      <family val="2"/>
    </font>
    <font>
      <i/>
      <sz val="10"/>
      <color indexed="8"/>
      <name val="Arial"/>
      <family val="2"/>
    </font>
    <font>
      <sz val="14"/>
      <color indexed="8"/>
      <name val="Arial"/>
      <family val="2"/>
    </font>
    <font>
      <sz val="13"/>
      <color indexed="8"/>
      <name val="Arial"/>
      <family val="2"/>
    </font>
    <font>
      <sz val="13"/>
      <name val="Arial"/>
      <family val="2"/>
    </font>
    <font>
      <b/>
      <sz val="23"/>
      <color indexed="8"/>
      <name val="Arial"/>
      <family val="2"/>
    </font>
    <font>
      <u val="double"/>
      <sz val="10"/>
      <name val="Arial"/>
      <family val="2"/>
    </font>
    <font>
      <i/>
      <sz val="10"/>
      <name val="Arial"/>
      <family val="2"/>
    </font>
    <font>
      <sz val="15"/>
      <color indexed="8"/>
      <name val="Arial"/>
      <family val="2"/>
    </font>
    <font>
      <b/>
      <sz val="16"/>
      <color indexed="8"/>
      <name val="Arial"/>
      <family val="2"/>
    </font>
    <font>
      <b/>
      <sz val="15"/>
      <color indexed="8"/>
      <name val="Arial"/>
      <family val="2"/>
    </font>
    <font>
      <sz val="15"/>
      <name val="Arial"/>
      <family val="2"/>
    </font>
    <font>
      <b/>
      <sz val="15"/>
      <name val="Arial"/>
      <family val="2"/>
    </font>
    <font>
      <u/>
      <sz val="15"/>
      <color indexed="8"/>
      <name val="Arial"/>
      <family val="2"/>
    </font>
    <font>
      <b/>
      <u val="double"/>
      <sz val="15"/>
      <color indexed="8"/>
      <name val="Arial"/>
      <family val="2"/>
    </font>
    <font>
      <b/>
      <sz val="17.5"/>
      <color indexed="8"/>
      <name val="Arial"/>
      <family val="2"/>
    </font>
    <font>
      <b/>
      <sz val="19"/>
      <color indexed="8"/>
      <name val="Arial"/>
      <family val="2"/>
    </font>
    <font>
      <sz val="8"/>
      <color indexed="8"/>
      <name val="Arial"/>
      <family val="2"/>
    </font>
    <font>
      <b/>
      <sz val="15"/>
      <color indexed="10"/>
      <name val="Arial"/>
      <family val="2"/>
    </font>
    <font>
      <b/>
      <sz val="12"/>
      <color indexed="10"/>
      <name val="Arial"/>
      <family val="2"/>
    </font>
    <font>
      <sz val="10"/>
      <name val="Times New Roman"/>
      <family val="1"/>
    </font>
    <font>
      <b/>
      <sz val="15"/>
      <color rgb="FFFF0000"/>
      <name val="Arial"/>
      <family val="2"/>
    </font>
    <font>
      <b/>
      <sz val="8"/>
      <color indexed="8"/>
      <name val="Arial"/>
      <family val="2"/>
    </font>
    <font>
      <b/>
      <sz val="14"/>
      <color indexed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9"/>
      <color indexed="8"/>
      <name val="Arial"/>
      <family val="2"/>
    </font>
    <font>
      <sz val="15"/>
      <color theme="1"/>
      <name val="Arial"/>
      <family val="2"/>
    </font>
    <font>
      <b/>
      <sz val="22"/>
      <name val="Arial"/>
      <family val="2"/>
    </font>
    <font>
      <sz val="22"/>
      <name val="Arial"/>
      <family val="2"/>
    </font>
    <font>
      <b/>
      <sz val="20"/>
      <color indexed="8"/>
      <name val="Arial"/>
      <family val="2"/>
    </font>
    <font>
      <b/>
      <u/>
      <sz val="10"/>
      <color indexed="8"/>
      <name val="Arial"/>
      <family val="2"/>
    </font>
    <font>
      <u/>
      <sz val="10"/>
      <color indexed="8"/>
      <name val="Arial"/>
      <family val="2"/>
    </font>
    <font>
      <b/>
      <sz val="8"/>
      <name val="Arial"/>
      <family val="2"/>
    </font>
    <font>
      <u/>
      <sz val="8"/>
      <color indexed="8"/>
      <name val="Arial"/>
      <family val="2"/>
    </font>
    <font>
      <b/>
      <u/>
      <sz val="7"/>
      <color indexed="8"/>
      <name val="Arial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sz val="6"/>
      <color indexed="8"/>
      <name val="Arial"/>
      <family val="2"/>
    </font>
    <font>
      <i/>
      <sz val="6"/>
      <color indexed="8"/>
      <name val="Arial"/>
      <family val="2"/>
    </font>
    <font>
      <b/>
      <sz val="13"/>
      <color indexed="8"/>
      <name val="Arial"/>
      <family val="2"/>
    </font>
    <font>
      <b/>
      <sz val="6"/>
      <color indexed="8"/>
      <name val="Arial"/>
      <family val="2"/>
    </font>
    <font>
      <sz val="7"/>
      <color indexed="8"/>
      <name val="Arial"/>
      <family val="2"/>
    </font>
    <font>
      <i/>
      <sz val="7"/>
      <color indexed="8"/>
      <name val="Arial"/>
      <family val="2"/>
    </font>
    <font>
      <sz val="7"/>
      <name val="Arial"/>
      <family val="2"/>
    </font>
    <font>
      <vertAlign val="superscript"/>
      <sz val="7"/>
      <color rgb="FF000000"/>
      <name val="Arial"/>
      <family val="2"/>
    </font>
    <font>
      <sz val="6.5"/>
      <name val="Arial"/>
      <family val="2"/>
    </font>
    <font>
      <b/>
      <u/>
      <sz val="8"/>
      <color indexed="8"/>
      <name val="Arial"/>
      <family val="2"/>
    </font>
    <font>
      <sz val="6"/>
      <name val="Arial"/>
      <family val="2"/>
    </font>
    <font>
      <u/>
      <sz val="7"/>
      <color indexed="8"/>
      <name val="Arial"/>
      <family val="2"/>
    </font>
    <font>
      <b/>
      <sz val="12.5"/>
      <color indexed="8"/>
      <name val="Arial"/>
      <family val="2"/>
    </font>
    <font>
      <sz val="5.5"/>
      <color indexed="8"/>
      <name val="Arial"/>
      <family val="2"/>
    </font>
    <font>
      <u/>
      <sz val="5.5"/>
      <color indexed="8"/>
      <name val="Arial"/>
      <family val="2"/>
    </font>
    <font>
      <sz val="6"/>
      <color theme="1"/>
      <name val="Arial"/>
      <family val="2"/>
    </font>
    <font>
      <sz val="7.5"/>
      <color indexed="8"/>
      <name val="Arial"/>
      <family val="2"/>
    </font>
    <font>
      <i/>
      <sz val="7.5"/>
      <color indexed="8"/>
      <name val="Arial"/>
      <family val="2"/>
    </font>
    <font>
      <b/>
      <sz val="8.5"/>
      <name val="Arial"/>
      <family val="2"/>
    </font>
    <font>
      <b/>
      <sz val="8.5"/>
      <color indexed="8"/>
      <name val="Arial"/>
      <family val="2"/>
    </font>
    <font>
      <b/>
      <u/>
      <sz val="8.5"/>
      <color indexed="8"/>
      <name val="Arial"/>
      <family val="2"/>
    </font>
    <font>
      <sz val="8.5"/>
      <name val="Arial"/>
      <family val="2"/>
    </font>
    <font>
      <sz val="8.5"/>
      <color indexed="8"/>
      <name val="Arial"/>
      <family val="2"/>
    </font>
    <font>
      <b/>
      <u/>
      <sz val="8.5"/>
      <name val="Arial"/>
      <family val="2"/>
    </font>
    <font>
      <u/>
      <sz val="8.5"/>
      <name val="Arial"/>
      <family val="2"/>
    </font>
    <font>
      <u/>
      <sz val="8.5"/>
      <color indexed="8"/>
      <name val="Arial"/>
      <family val="2"/>
    </font>
    <font>
      <i/>
      <sz val="8"/>
      <color indexed="8"/>
      <name val="Arial"/>
      <family val="2"/>
    </font>
    <font>
      <u val="double"/>
      <sz val="10"/>
      <color indexed="8"/>
      <name val="Arial"/>
      <family val="2"/>
    </font>
    <font>
      <b/>
      <sz val="9"/>
      <color indexed="8"/>
      <name val="Arial"/>
      <family val="2"/>
    </font>
    <font>
      <vertAlign val="superscript"/>
      <sz val="8"/>
      <name val="Arial"/>
      <family val="2"/>
    </font>
    <font>
      <u val="double"/>
      <sz val="8"/>
      <color indexed="8"/>
      <name val="Arial"/>
      <family val="2"/>
    </font>
    <font>
      <u val="double"/>
      <sz val="8"/>
      <name val="Arial"/>
      <family val="2"/>
    </font>
    <font>
      <vertAlign val="superscript"/>
      <sz val="10"/>
      <color rgb="FF00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7"/>
      <color indexed="8"/>
      <name val="Arial"/>
      <family val="2"/>
    </font>
    <font>
      <sz val="7"/>
      <color rgb="FFFF0000"/>
      <name val="Arial"/>
      <family val="2"/>
    </font>
    <font>
      <i/>
      <sz val="5.5"/>
      <color indexed="8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b/>
      <i/>
      <sz val="7"/>
      <color indexed="8"/>
      <name val="Arial"/>
      <family val="2"/>
    </font>
    <font>
      <b/>
      <vertAlign val="superscript"/>
      <sz val="7"/>
      <color rgb="FF000000"/>
      <name val="Arial"/>
      <family val="2"/>
    </font>
    <font>
      <vertAlign val="superscript"/>
      <sz val="7"/>
      <name val="Arial"/>
      <family val="2"/>
    </font>
    <font>
      <sz val="9"/>
      <name val="Arial"/>
      <family val="2"/>
    </font>
    <font>
      <u/>
      <sz val="9"/>
      <color indexed="8"/>
      <name val="Arial"/>
      <family val="2"/>
    </font>
    <font>
      <vertAlign val="superscript"/>
      <sz val="9"/>
      <name val="Arial"/>
      <family val="2"/>
    </font>
    <font>
      <vertAlign val="superscript"/>
      <sz val="9"/>
      <color rgb="FF000000"/>
      <name val="Arial"/>
      <family val="2"/>
    </font>
    <font>
      <u val="double"/>
      <sz val="9"/>
      <color indexed="8"/>
      <name val="Arial"/>
      <family val="2"/>
    </font>
    <font>
      <b/>
      <u/>
      <sz val="8"/>
      <color rgb="FF000000"/>
      <name val="Arial"/>
      <family val="2"/>
    </font>
    <font>
      <b/>
      <u/>
      <sz val="7"/>
      <color rgb="FF000000"/>
      <name val="Arial"/>
      <family val="2"/>
    </font>
    <font>
      <b/>
      <u/>
      <sz val="9"/>
      <color indexed="8"/>
      <name val="Arial"/>
      <family val="2"/>
    </font>
    <font>
      <b/>
      <sz val="7"/>
      <color rgb="FF000000"/>
      <name val="Arial"/>
      <family val="2"/>
    </font>
    <font>
      <sz val="12"/>
      <name val="Times New Roman"/>
      <family val="1"/>
    </font>
    <font>
      <u/>
      <sz val="6.5"/>
      <color indexed="8"/>
      <name val="Arial"/>
      <family val="2"/>
    </font>
    <font>
      <b/>
      <sz val="6.5"/>
      <color indexed="8"/>
      <name val="Arial"/>
      <family val="2"/>
    </font>
    <font>
      <b/>
      <u/>
      <sz val="6.5"/>
      <color rgb="FF000000"/>
      <name val="Arial"/>
      <family val="2"/>
    </font>
    <font>
      <b/>
      <sz val="6.5"/>
      <name val="Arial"/>
      <family val="2"/>
    </font>
    <font>
      <sz val="6.5"/>
      <color indexed="8"/>
      <name val="Arial"/>
      <family val="2"/>
    </font>
    <font>
      <vertAlign val="superscript"/>
      <sz val="6.5"/>
      <color indexed="8"/>
      <name val="Arial"/>
      <family val="2"/>
    </font>
    <font>
      <u/>
      <sz val="6.5"/>
      <name val="Arial"/>
      <family val="2"/>
    </font>
    <font>
      <u val="double"/>
      <sz val="6.5"/>
      <color indexed="8"/>
      <name val="Arial"/>
      <family val="2"/>
    </font>
    <font>
      <sz val="9"/>
      <name val="Times New Roman"/>
      <family val="1"/>
    </font>
    <font>
      <vertAlign val="superscript"/>
      <sz val="9"/>
      <color indexed="8"/>
      <name val="Arial"/>
      <family val="2"/>
    </font>
    <font>
      <vertAlign val="superscript"/>
      <sz val="6.5"/>
      <color rgb="FF000000"/>
      <name val="Arial"/>
      <family val="2"/>
    </font>
    <font>
      <u val="double"/>
      <sz val="7"/>
      <color indexed="8"/>
      <name val="Arial"/>
      <family val="2"/>
    </font>
    <font>
      <u val="double"/>
      <sz val="7"/>
      <name val="Arial"/>
      <family val="2"/>
    </font>
    <font>
      <i/>
      <sz val="7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0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</cellStyleXfs>
  <cellXfs count="881">
    <xf numFmtId="0" fontId="0" fillId="0" borderId="0" xfId="0"/>
    <xf numFmtId="37" fontId="9" fillId="0" borderId="0" xfId="0" applyNumberFormat="1" applyFont="1"/>
    <xf numFmtId="173" fontId="9" fillId="0" borderId="0" xfId="0" applyNumberFormat="1" applyFont="1"/>
    <xf numFmtId="166" fontId="4" fillId="0" borderId="0" xfId="0" applyNumberFormat="1" applyFont="1"/>
    <xf numFmtId="0" fontId="29" fillId="0" borderId="0" xfId="0" applyFont="1"/>
    <xf numFmtId="0" fontId="9" fillId="0" borderId="0" xfId="0" applyFont="1" applyAlignment="1">
      <alignment horizontal="left"/>
    </xf>
    <xf numFmtId="0" fontId="11" fillId="0" borderId="0" xfId="0" applyFont="1"/>
    <xf numFmtId="0" fontId="10" fillId="0" borderId="0" xfId="0" applyFont="1" applyAlignment="1">
      <alignment horizontal="center"/>
    </xf>
    <xf numFmtId="0" fontId="9" fillId="0" borderId="0" xfId="0" applyFont="1"/>
    <xf numFmtId="38" fontId="4" fillId="0" borderId="0" xfId="1" applyNumberFormat="1" applyFont="1" applyFill="1"/>
    <xf numFmtId="0" fontId="13" fillId="0" borderId="0" xfId="0" applyFont="1"/>
    <xf numFmtId="185" fontId="9" fillId="0" borderId="0" xfId="0" applyNumberFormat="1" applyFont="1"/>
    <xf numFmtId="0" fontId="6" fillId="0" borderId="0" xfId="0" applyFont="1" applyAlignment="1">
      <alignment horizontal="center"/>
    </xf>
    <xf numFmtId="187" fontId="9" fillId="0" borderId="0" xfId="0" applyNumberFormat="1" applyFont="1"/>
    <xf numFmtId="0" fontId="8" fillId="0" borderId="0" xfId="0" applyFont="1"/>
    <xf numFmtId="0" fontId="8" fillId="0" borderId="0" xfId="0" applyFont="1" applyAlignment="1">
      <alignment horizontal="left"/>
    </xf>
    <xf numFmtId="8" fontId="17" fillId="0" borderId="0" xfId="0" applyNumberFormat="1" applyFont="1"/>
    <xf numFmtId="173" fontId="8" fillId="0" borderId="0" xfId="0" applyNumberFormat="1" applyFont="1"/>
    <xf numFmtId="37" fontId="8" fillId="0" borderId="0" xfId="0" applyNumberFormat="1" applyFont="1"/>
    <xf numFmtId="8" fontId="4" fillId="0" borderId="0" xfId="0" applyNumberFormat="1" applyFont="1"/>
    <xf numFmtId="169" fontId="9" fillId="0" borderId="0" xfId="0" applyNumberFormat="1" applyFont="1"/>
    <xf numFmtId="0" fontId="5" fillId="0" borderId="0" xfId="0" applyFont="1" applyAlignment="1">
      <alignment horizontal="center"/>
    </xf>
    <xf numFmtId="38" fontId="10" fillId="0" borderId="0" xfId="1" applyNumberFormat="1" applyFont="1" applyFill="1" applyBorder="1" applyAlignment="1" applyProtection="1">
      <alignment horizontal="center"/>
    </xf>
    <xf numFmtId="0" fontId="13" fillId="0" borderId="0" xfId="0" applyFont="1" applyAlignment="1">
      <alignment vertical="top"/>
    </xf>
    <xf numFmtId="0" fontId="6" fillId="0" borderId="2" xfId="0" applyFont="1" applyBorder="1" applyAlignment="1">
      <alignment horizontal="center"/>
    </xf>
    <xf numFmtId="39" fontId="9" fillId="0" borderId="0" xfId="0" applyNumberFormat="1" applyFont="1"/>
    <xf numFmtId="0" fontId="11" fillId="0" borderId="0" xfId="0" applyFont="1" applyAlignment="1">
      <alignment horizontal="left" vertical="top"/>
    </xf>
    <xf numFmtId="0" fontId="5" fillId="0" borderId="0" xfId="0" applyFont="1"/>
    <xf numFmtId="169" fontId="13" fillId="0" borderId="0" xfId="0" applyNumberFormat="1" applyFont="1"/>
    <xf numFmtId="0" fontId="13" fillId="0" borderId="0" xfId="0" applyFont="1" applyAlignment="1">
      <alignment horizontal="left" vertical="top"/>
    </xf>
    <xf numFmtId="42" fontId="11" fillId="0" borderId="0" xfId="0" applyNumberFormat="1" applyFont="1"/>
    <xf numFmtId="38" fontId="11" fillId="0" borderId="0" xfId="0" applyNumberFormat="1" applyFont="1"/>
    <xf numFmtId="37" fontId="4" fillId="0" borderId="0" xfId="0" applyNumberFormat="1" applyFont="1"/>
    <xf numFmtId="0" fontId="16" fillId="0" borderId="0" xfId="0" applyFont="1"/>
    <xf numFmtId="182" fontId="9" fillId="0" borderId="0" xfId="0" applyNumberFormat="1" applyFont="1"/>
    <xf numFmtId="177" fontId="6" fillId="0" borderId="0" xfId="0" applyNumberFormat="1" applyFont="1" applyAlignment="1">
      <alignment horizontal="center" wrapText="1"/>
    </xf>
    <xf numFmtId="173" fontId="9" fillId="0" borderId="0" xfId="0" applyNumberFormat="1" applyFont="1" applyAlignment="1">
      <alignment vertical="top"/>
    </xf>
    <xf numFmtId="0" fontId="4" fillId="0" borderId="0" xfId="0" applyFont="1" applyAlignment="1">
      <alignment vertical="center"/>
    </xf>
    <xf numFmtId="166" fontId="4" fillId="0" borderId="0" xfId="0" applyNumberFormat="1" applyFont="1" applyAlignment="1">
      <alignment vertical="center"/>
    </xf>
    <xf numFmtId="0" fontId="11" fillId="0" borderId="0" xfId="0" applyFont="1" applyAlignment="1">
      <alignment vertical="top"/>
    </xf>
    <xf numFmtId="185" fontId="9" fillId="0" borderId="0" xfId="0" applyNumberFormat="1" applyFont="1" applyAlignment="1">
      <alignment vertical="top"/>
    </xf>
    <xf numFmtId="38" fontId="35" fillId="0" borderId="0" xfId="0" applyNumberFormat="1" applyFont="1" applyAlignment="1">
      <alignment vertical="top"/>
    </xf>
    <xf numFmtId="0" fontId="11" fillId="0" borderId="0" xfId="0" applyFont="1" applyAlignment="1">
      <alignment vertical="center"/>
    </xf>
    <xf numFmtId="175" fontId="26" fillId="0" borderId="0" xfId="0" applyNumberFormat="1" applyFont="1" applyAlignment="1">
      <alignment horizontal="right"/>
    </xf>
    <xf numFmtId="175" fontId="31" fillId="0" borderId="0" xfId="0" applyNumberFormat="1" applyFont="1" applyAlignment="1">
      <alignment horizontal="right"/>
    </xf>
    <xf numFmtId="175" fontId="32" fillId="0" borderId="0" xfId="0" applyNumberFormat="1" applyFont="1" applyAlignment="1">
      <alignment horizontal="right"/>
    </xf>
    <xf numFmtId="0" fontId="35" fillId="0" borderId="0" xfId="0" applyFont="1"/>
    <xf numFmtId="0" fontId="4" fillId="0" borderId="0" xfId="0" applyFont="1"/>
    <xf numFmtId="0" fontId="42" fillId="0" borderId="0" xfId="0" applyFont="1"/>
    <xf numFmtId="38" fontId="11" fillId="0" borderId="0" xfId="1" applyNumberFormat="1" applyFont="1" applyFill="1" applyBorder="1"/>
    <xf numFmtId="0" fontId="23" fillId="0" borderId="0" xfId="0" applyFont="1"/>
    <xf numFmtId="166" fontId="11" fillId="0" borderId="0" xfId="0" applyNumberFormat="1" applyFont="1"/>
    <xf numFmtId="0" fontId="3" fillId="0" borderId="0" xfId="0" applyFont="1"/>
    <xf numFmtId="165" fontId="4" fillId="0" borderId="0" xfId="3" applyNumberFormat="1" applyFont="1" applyFill="1"/>
    <xf numFmtId="0" fontId="45" fillId="0" borderId="0" xfId="0" applyFont="1" applyAlignment="1">
      <alignment horizontal="left"/>
    </xf>
    <xf numFmtId="173" fontId="45" fillId="0" borderId="0" xfId="0" applyNumberFormat="1" applyFont="1"/>
    <xf numFmtId="0" fontId="45" fillId="0" borderId="0" xfId="0" applyFont="1"/>
    <xf numFmtId="189" fontId="9" fillId="0" borderId="0" xfId="2" applyNumberFormat="1" applyFont="1" applyFill="1" applyBorder="1" applyProtection="1"/>
    <xf numFmtId="40" fontId="29" fillId="0" borderId="0" xfId="1" applyFont="1" applyFill="1" applyBorder="1"/>
    <xf numFmtId="0" fontId="30" fillId="0" borderId="0" xfId="0" applyFont="1"/>
    <xf numFmtId="37" fontId="30" fillId="0" borderId="0" xfId="0" applyNumberFormat="1" applyFont="1"/>
    <xf numFmtId="0" fontId="15" fillId="0" borderId="0" xfId="0" applyFont="1" applyAlignment="1">
      <alignment horizontal="left"/>
    </xf>
    <xf numFmtId="0" fontId="38" fillId="0" borderId="0" xfId="0" applyFont="1" applyAlignment="1">
      <alignment horizontal="right"/>
    </xf>
    <xf numFmtId="0" fontId="4" fillId="0" borderId="0" xfId="0" applyFont="1" applyAlignment="1">
      <alignment vertical="top"/>
    </xf>
    <xf numFmtId="176" fontId="18" fillId="0" borderId="0" xfId="2" applyNumberFormat="1" applyFont="1" applyFill="1" applyBorder="1" applyProtection="1"/>
    <xf numFmtId="0" fontId="19" fillId="0" borderId="0" xfId="0" applyFont="1"/>
    <xf numFmtId="37" fontId="11" fillId="0" borderId="0" xfId="0" applyNumberFormat="1" applyFont="1"/>
    <xf numFmtId="185" fontId="11" fillId="0" borderId="0" xfId="0" applyNumberFormat="1" applyFont="1"/>
    <xf numFmtId="0" fontId="33" fillId="0" borderId="0" xfId="0" applyFont="1" applyAlignment="1">
      <alignment horizontal="left"/>
    </xf>
    <xf numFmtId="0" fontId="14" fillId="0" borderId="0" xfId="0" applyFont="1" applyAlignment="1">
      <alignment horizontal="right"/>
    </xf>
    <xf numFmtId="171" fontId="4" fillId="0" borderId="0" xfId="1" applyNumberFormat="1" applyFont="1" applyFill="1" applyBorder="1"/>
    <xf numFmtId="0" fontId="47" fillId="0" borderId="0" xfId="0" applyFont="1"/>
    <xf numFmtId="0" fontId="48" fillId="0" borderId="0" xfId="0" applyFont="1"/>
    <xf numFmtId="0" fontId="49" fillId="0" borderId="0" xfId="0" applyFont="1"/>
    <xf numFmtId="0" fontId="15" fillId="0" borderId="0" xfId="0" applyFont="1"/>
    <xf numFmtId="0" fontId="27" fillId="0" borderId="0" xfId="0" applyFont="1"/>
    <xf numFmtId="0" fontId="34" fillId="0" borderId="0" xfId="0" applyFont="1"/>
    <xf numFmtId="7" fontId="11" fillId="0" borderId="0" xfId="0" applyNumberFormat="1" applyFont="1"/>
    <xf numFmtId="38" fontId="11" fillId="0" borderId="0" xfId="1" applyNumberFormat="1" applyFont="1" applyFill="1"/>
    <xf numFmtId="0" fontId="13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8" fillId="0" borderId="0" xfId="0" applyFont="1" applyAlignment="1">
      <alignment wrapText="1"/>
    </xf>
    <xf numFmtId="0" fontId="6" fillId="0" borderId="0" xfId="0" applyFont="1" applyBorder="1" applyAlignment="1">
      <alignment horizontal="center"/>
    </xf>
    <xf numFmtId="0" fontId="11" fillId="0" borderId="0" xfId="0" applyFont="1" applyBorder="1"/>
    <xf numFmtId="0" fontId="11" fillId="0" borderId="0" xfId="0" applyFont="1" applyBorder="1" applyAlignment="1">
      <alignment vertical="top"/>
    </xf>
    <xf numFmtId="0" fontId="11" fillId="0" borderId="0" xfId="0" applyFont="1" applyBorder="1" applyAlignment="1">
      <alignment vertical="center"/>
    </xf>
    <xf numFmtId="0" fontId="1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37" fontId="9" fillId="0" borderId="0" xfId="0" applyNumberFormat="1" applyFont="1" applyFill="1"/>
    <xf numFmtId="8" fontId="4" fillId="0" borderId="0" xfId="0" applyNumberFormat="1" applyFont="1" applyFill="1"/>
    <xf numFmtId="41" fontId="4" fillId="0" borderId="0" xfId="0" applyNumberFormat="1" applyFont="1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9" fillId="0" borderId="0" xfId="0" applyFont="1" applyFill="1"/>
    <xf numFmtId="0" fontId="29" fillId="0" borderId="0" xfId="0" applyFont="1" applyFill="1"/>
    <xf numFmtId="0" fontId="13" fillId="0" borderId="0" xfId="0" applyFont="1" applyFill="1"/>
    <xf numFmtId="37" fontId="9" fillId="0" borderId="0" xfId="0" applyNumberFormat="1" applyFont="1" applyFill="1" applyBorder="1"/>
    <xf numFmtId="37" fontId="9" fillId="0" borderId="0" xfId="0" applyNumberFormat="1" applyFont="1"/>
    <xf numFmtId="173" fontId="9" fillId="0" borderId="0" xfId="0" applyNumberFormat="1" applyFont="1" applyFill="1"/>
    <xf numFmtId="0" fontId="5" fillId="0" borderId="0" xfId="0" applyFont="1" applyFill="1" applyAlignment="1">
      <alignment horizontal="center"/>
    </xf>
    <xf numFmtId="0" fontId="11" fillId="0" borderId="0" xfId="0" applyFont="1" applyFill="1"/>
    <xf numFmtId="37" fontId="4" fillId="0" borderId="0" xfId="0" applyNumberFormat="1" applyFont="1" applyFill="1"/>
    <xf numFmtId="0" fontId="35" fillId="0" borderId="0" xfId="0" applyFont="1" applyFill="1"/>
    <xf numFmtId="0" fontId="42" fillId="0" borderId="0" xfId="0" applyFont="1" applyFill="1"/>
    <xf numFmtId="0" fontId="4" fillId="0" borderId="0" xfId="0" applyFont="1" applyFill="1" applyBorder="1"/>
    <xf numFmtId="0" fontId="3" fillId="0" borderId="0" xfId="0" applyFont="1" applyFill="1"/>
    <xf numFmtId="0" fontId="11" fillId="0" borderId="0" xfId="0" applyFont="1" applyFill="1" applyBorder="1"/>
    <xf numFmtId="0" fontId="5" fillId="0" borderId="0" xfId="0" applyFont="1" applyFill="1"/>
    <xf numFmtId="0" fontId="26" fillId="0" borderId="0" xfId="0" applyFont="1" applyFill="1" applyBorder="1"/>
    <xf numFmtId="0" fontId="29" fillId="0" borderId="0" xfId="0" applyFont="1" applyFill="1" applyBorder="1"/>
    <xf numFmtId="38" fontId="11" fillId="0" borderId="0" xfId="1" applyNumberFormat="1" applyFont="1"/>
    <xf numFmtId="0" fontId="6" fillId="0" borderId="0" xfId="0" applyFont="1" applyFill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6" fillId="0" borderId="0" xfId="0" applyFont="1" applyFill="1"/>
    <xf numFmtId="0" fontId="41" fillId="0" borderId="0" xfId="0" applyFont="1" applyFill="1"/>
    <xf numFmtId="0" fontId="29" fillId="0" borderId="0" xfId="0" applyFont="1" applyFill="1" applyBorder="1" applyAlignment="1">
      <alignment horizontal="center"/>
    </xf>
    <xf numFmtId="0" fontId="29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29" fillId="0" borderId="0" xfId="0" applyFont="1" applyFill="1" applyAlignment="1">
      <alignment vertical="center"/>
    </xf>
    <xf numFmtId="0" fontId="3" fillId="0" borderId="0" xfId="0" applyFont="1" applyAlignment="1"/>
    <xf numFmtId="173" fontId="45" fillId="0" borderId="0" xfId="0" applyNumberFormat="1" applyFont="1" applyFill="1"/>
    <xf numFmtId="0" fontId="13" fillId="0" borderId="0" xfId="0" applyFont="1" applyFill="1" applyAlignment="1">
      <alignment vertical="top"/>
    </xf>
    <xf numFmtId="0" fontId="11" fillId="0" borderId="0" xfId="0" applyFont="1" applyFill="1" applyAlignment="1">
      <alignment horizontal="left" vertical="top" wrapText="1"/>
    </xf>
    <xf numFmtId="170" fontId="4" fillId="0" borderId="0" xfId="0" applyNumberFormat="1" applyFont="1" applyFill="1"/>
    <xf numFmtId="185" fontId="11" fillId="0" borderId="0" xfId="0" applyNumberFormat="1" applyFont="1" applyFill="1"/>
    <xf numFmtId="0" fontId="49" fillId="0" borderId="0" xfId="0" applyFont="1" applyFill="1"/>
    <xf numFmtId="0" fontId="0" fillId="0" borderId="0" xfId="0" applyFill="1"/>
    <xf numFmtId="189" fontId="4" fillId="0" borderId="0" xfId="0" applyNumberFormat="1" applyFont="1" applyFill="1"/>
    <xf numFmtId="0" fontId="20" fillId="0" borderId="0" xfId="0" applyFont="1" applyFill="1" applyAlignment="1">
      <alignment horizontal="right"/>
    </xf>
    <xf numFmtId="0" fontId="27" fillId="0" borderId="0" xfId="0" applyFont="1" applyFill="1"/>
    <xf numFmtId="0" fontId="11" fillId="0" borderId="0" xfId="0" applyFont="1" applyFill="1" applyAlignment="1">
      <alignment horizontal="left" vertical="top"/>
    </xf>
    <xf numFmtId="0" fontId="21" fillId="0" borderId="0" xfId="0" applyFont="1" applyFill="1" applyAlignment="1">
      <alignment horizontal="right"/>
    </xf>
    <xf numFmtId="187" fontId="11" fillId="0" borderId="0" xfId="0" applyNumberFormat="1" applyFont="1" applyFill="1"/>
    <xf numFmtId="0" fontId="38" fillId="0" borderId="0" xfId="0" applyFont="1" applyFill="1" applyAlignment="1">
      <alignment wrapText="1"/>
    </xf>
    <xf numFmtId="0" fontId="15" fillId="0" borderId="0" xfId="0" applyFont="1" applyFill="1"/>
    <xf numFmtId="0" fontId="34" fillId="0" borderId="0" xfId="0" applyFont="1" applyFill="1"/>
    <xf numFmtId="0" fontId="13" fillId="0" borderId="0" xfId="0" applyFont="1" applyFill="1" applyAlignment="1">
      <alignment horizontal="left" vertical="top"/>
    </xf>
    <xf numFmtId="0" fontId="14" fillId="0" borderId="0" xfId="0" applyFont="1" applyFill="1" applyAlignment="1">
      <alignment horizontal="right"/>
    </xf>
    <xf numFmtId="0" fontId="43" fillId="0" borderId="0" xfId="0" applyFont="1" applyFill="1"/>
    <xf numFmtId="0" fontId="11" fillId="0" borderId="0" xfId="0" applyFont="1"/>
    <xf numFmtId="0" fontId="43" fillId="0" borderId="0" xfId="0" applyFont="1"/>
    <xf numFmtId="37" fontId="13" fillId="2" borderId="0" xfId="0" applyNumberFormat="1" applyFont="1" applyFill="1"/>
    <xf numFmtId="37" fontId="13" fillId="2" borderId="3" xfId="0" applyNumberFormat="1" applyFont="1" applyFill="1" applyBorder="1"/>
    <xf numFmtId="37" fontId="13" fillId="0" borderId="0" xfId="0" applyNumberFormat="1" applyFont="1" applyFill="1"/>
    <xf numFmtId="177" fontId="5" fillId="0" borderId="3" xfId="0" applyNumberFormat="1" applyFont="1" applyFill="1" applyBorder="1" applyAlignment="1">
      <alignment horizontal="center" wrapText="1"/>
    </xf>
    <xf numFmtId="166" fontId="11" fillId="0" borderId="0" xfId="0" applyNumberFormat="1" applyFont="1" applyAlignment="1">
      <alignment vertical="center"/>
    </xf>
    <xf numFmtId="171" fontId="11" fillId="0" borderId="0" xfId="1" applyNumberFormat="1" applyFont="1" applyFill="1" applyBorder="1"/>
    <xf numFmtId="0" fontId="3" fillId="0" borderId="0" xfId="0" applyFont="1" applyAlignment="1">
      <alignment vertical="center"/>
    </xf>
    <xf numFmtId="37" fontId="11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3" fillId="0" borderId="0" xfId="0" applyFont="1" applyAlignment="1">
      <alignment vertical="center"/>
    </xf>
    <xf numFmtId="42" fontId="11" fillId="0" borderId="0" xfId="0" applyNumberFormat="1" applyFont="1" applyAlignment="1">
      <alignment vertical="center"/>
    </xf>
    <xf numFmtId="38" fontId="11" fillId="0" borderId="0" xfId="1" applyNumberFormat="1" applyFont="1" applyFill="1" applyBorder="1" applyAlignment="1">
      <alignment vertical="center"/>
    </xf>
    <xf numFmtId="38" fontId="11" fillId="0" borderId="0" xfId="0" applyNumberFormat="1" applyFont="1" applyAlignment="1">
      <alignment vertical="center"/>
    </xf>
    <xf numFmtId="37" fontId="13" fillId="0" borderId="0" xfId="0" applyNumberFormat="1" applyFont="1" applyFill="1" applyBorder="1"/>
    <xf numFmtId="0" fontId="26" fillId="0" borderId="0" xfId="0" applyFont="1" applyFill="1"/>
    <xf numFmtId="0" fontId="46" fillId="0" borderId="0" xfId="0" applyFont="1" applyFill="1"/>
    <xf numFmtId="0" fontId="6" fillId="0" borderId="0" xfId="0" applyFont="1" applyAlignment="1">
      <alignment horizontal="center" vertical="center"/>
    </xf>
    <xf numFmtId="0" fontId="29" fillId="0" borderId="0" xfId="0" applyFont="1" applyAlignment="1"/>
    <xf numFmtId="171" fontId="4" fillId="0" borderId="0" xfId="1" applyNumberFormat="1" applyFont="1" applyFill="1" applyBorder="1" applyAlignment="1">
      <alignment vertical="center"/>
    </xf>
    <xf numFmtId="0" fontId="13" fillId="0" borderId="0" xfId="0" applyFont="1" applyAlignment="1">
      <alignment horizontal="left" vertical="top" wrapText="1"/>
    </xf>
    <xf numFmtId="0" fontId="49" fillId="0" borderId="0" xfId="0" applyFont="1" applyAlignment="1">
      <alignment vertical="center"/>
    </xf>
    <xf numFmtId="187" fontId="13" fillId="2" borderId="0" xfId="0" applyNumberFormat="1" applyFont="1" applyFill="1"/>
    <xf numFmtId="41" fontId="38" fillId="0" borderId="0" xfId="0" applyNumberFormat="1" applyFont="1"/>
    <xf numFmtId="39" fontId="13" fillId="2" borderId="3" xfId="0" applyNumberFormat="1" applyFont="1" applyFill="1" applyBorder="1"/>
    <xf numFmtId="8" fontId="24" fillId="0" borderId="0" xfId="0" applyNumberFormat="1" applyFont="1" applyFill="1"/>
    <xf numFmtId="0" fontId="22" fillId="0" borderId="0" xfId="0" applyFont="1" applyFill="1"/>
    <xf numFmtId="0" fontId="35" fillId="0" borderId="0" xfId="0" applyFont="1" applyFill="1" applyAlignment="1"/>
    <xf numFmtId="16" fontId="52" fillId="0" borderId="0" xfId="0" applyNumberFormat="1" applyFont="1" applyFill="1"/>
    <xf numFmtId="0" fontId="52" fillId="0" borderId="0" xfId="0" applyFont="1" applyFill="1"/>
    <xf numFmtId="0" fontId="55" fillId="0" borderId="0" xfId="0" applyFont="1" applyFill="1" applyAlignment="1">
      <alignment horizontal="center"/>
    </xf>
    <xf numFmtId="0" fontId="42" fillId="0" borderId="0" xfId="0" applyFont="1" applyFill="1" applyAlignment="1">
      <alignment vertical="center"/>
    </xf>
    <xf numFmtId="166" fontId="42" fillId="0" borderId="0" xfId="0" applyNumberFormat="1" applyFont="1" applyFill="1"/>
    <xf numFmtId="166" fontId="42" fillId="0" borderId="0" xfId="0" applyNumberFormat="1" applyFont="1" applyFill="1" applyAlignment="1">
      <alignment vertical="center"/>
    </xf>
    <xf numFmtId="0" fontId="42" fillId="0" borderId="0" xfId="0" applyFont="1" applyAlignment="1">
      <alignment vertical="center"/>
    </xf>
    <xf numFmtId="166" fontId="42" fillId="0" borderId="0" xfId="0" applyNumberFormat="1" applyFont="1" applyAlignment="1">
      <alignment vertical="center"/>
    </xf>
    <xf numFmtId="0" fontId="40" fillId="0" borderId="0" xfId="0" applyFont="1" applyAlignment="1">
      <alignment horizontal="center"/>
    </xf>
    <xf numFmtId="166" fontId="42" fillId="0" borderId="0" xfId="0" applyNumberFormat="1" applyFont="1"/>
    <xf numFmtId="171" fontId="42" fillId="0" borderId="0" xfId="1" applyNumberFormat="1" applyFont="1" applyFill="1" applyBorder="1"/>
    <xf numFmtId="0" fontId="61" fillId="0" borderId="0" xfId="0" applyFont="1"/>
    <xf numFmtId="0" fontId="61" fillId="0" borderId="0" xfId="0" applyFont="1" applyFill="1"/>
    <xf numFmtId="0" fontId="63" fillId="0" borderId="0" xfId="0" applyFont="1" applyFill="1"/>
    <xf numFmtId="173" fontId="61" fillId="0" borderId="0" xfId="0" applyNumberFormat="1" applyFont="1" applyFill="1" applyAlignment="1">
      <alignment horizontal="right"/>
    </xf>
    <xf numFmtId="0" fontId="56" fillId="0" borderId="0" xfId="0" applyFont="1" applyFill="1"/>
    <xf numFmtId="37" fontId="61" fillId="0" borderId="0" xfId="0" applyNumberFormat="1" applyFont="1" applyFill="1"/>
    <xf numFmtId="0" fontId="57" fillId="0" borderId="0" xfId="0" applyFont="1"/>
    <xf numFmtId="0" fontId="67" fillId="0" borderId="0" xfId="0" applyFont="1"/>
    <xf numFmtId="0" fontId="13" fillId="0" borderId="0" xfId="0" applyFont="1" applyFill="1" applyAlignment="1">
      <alignment horizontal="left" vertical="top" wrapText="1"/>
    </xf>
    <xf numFmtId="169" fontId="9" fillId="0" borderId="0" xfId="0" applyNumberFormat="1" applyFont="1" applyFill="1"/>
    <xf numFmtId="0" fontId="40" fillId="0" borderId="0" xfId="0" applyFont="1" applyFill="1" applyAlignment="1">
      <alignment horizontal="center"/>
    </xf>
    <xf numFmtId="0" fontId="6" fillId="0" borderId="0" xfId="0" applyFont="1" applyFill="1" applyAlignment="1">
      <alignment horizontal="right"/>
    </xf>
    <xf numFmtId="0" fontId="6" fillId="0" borderId="2" xfId="0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10" fillId="0" borderId="0" xfId="0" applyFont="1" applyFill="1" applyAlignment="1">
      <alignment horizontal="right"/>
    </xf>
    <xf numFmtId="190" fontId="9" fillId="0" borderId="0" xfId="0" applyNumberFormat="1" applyFont="1" applyFill="1"/>
    <xf numFmtId="185" fontId="9" fillId="0" borderId="0" xfId="0" applyNumberFormat="1" applyFont="1" applyFill="1"/>
    <xf numFmtId="0" fontId="35" fillId="0" borderId="0" xfId="0" applyFont="1" applyFill="1" applyAlignment="1">
      <alignment vertical="center"/>
    </xf>
    <xf numFmtId="0" fontId="19" fillId="0" borderId="0" xfId="0" applyFont="1" applyFill="1"/>
    <xf numFmtId="37" fontId="35" fillId="0" borderId="0" xfId="0" applyNumberFormat="1" applyFont="1" applyFill="1" applyAlignment="1">
      <alignment horizontal="right"/>
    </xf>
    <xf numFmtId="0" fontId="42" fillId="0" borderId="0" xfId="0" applyFont="1" applyFill="1" applyAlignment="1">
      <alignment horizontal="right"/>
    </xf>
    <xf numFmtId="177" fontId="55" fillId="0" borderId="3" xfId="0" applyNumberFormat="1" applyFont="1" applyFill="1" applyBorder="1" applyAlignment="1">
      <alignment horizontal="center" wrapText="1"/>
    </xf>
    <xf numFmtId="0" fontId="40" fillId="0" borderId="0" xfId="0" applyFont="1" applyFill="1" applyBorder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36" fillId="0" borderId="0" xfId="0" applyFont="1" applyFill="1"/>
    <xf numFmtId="0" fontId="37" fillId="0" borderId="0" xfId="0" applyFont="1" applyFill="1"/>
    <xf numFmtId="0" fontId="28" fillId="0" borderId="0" xfId="0" applyFont="1" applyFill="1"/>
    <xf numFmtId="0" fontId="39" fillId="0" borderId="0" xfId="0" applyFont="1" applyFill="1"/>
    <xf numFmtId="0" fontId="28" fillId="0" borderId="0" xfId="0" applyFont="1" applyFill="1" applyAlignment="1">
      <alignment horizontal="center"/>
    </xf>
    <xf numFmtId="0" fontId="58" fillId="0" borderId="0" xfId="0" applyFont="1" applyAlignment="1">
      <alignment horizontal="left" vertical="center" wrapText="1"/>
    </xf>
    <xf numFmtId="0" fontId="59" fillId="0" borderId="0" xfId="0" applyFont="1" applyAlignment="1">
      <alignment horizontal="center" vertical="center" wrapText="1"/>
    </xf>
    <xf numFmtId="0" fontId="61" fillId="0" borderId="0" xfId="0" applyFont="1" applyFill="1" applyAlignment="1">
      <alignment horizontal="left" vertical="center" wrapText="1"/>
    </xf>
    <xf numFmtId="0" fontId="63" fillId="0" borderId="0" xfId="0" applyFont="1" applyAlignment="1">
      <alignment horizontal="center" vertical="center" wrapText="1"/>
    </xf>
    <xf numFmtId="0" fontId="61" fillId="0" borderId="0" xfId="0" applyFont="1" applyAlignment="1">
      <alignment horizontal="left" vertical="center" wrapText="1"/>
    </xf>
    <xf numFmtId="0" fontId="68" fillId="0" borderId="0" xfId="0" applyFont="1" applyAlignment="1">
      <alignment horizontal="left" vertical="center" wrapText="1"/>
    </xf>
    <xf numFmtId="0" fontId="61" fillId="0" borderId="0" xfId="0" applyFont="1" applyAlignment="1">
      <alignment horizontal="center" vertical="center" wrapText="1"/>
    </xf>
    <xf numFmtId="187" fontId="35" fillId="0" borderId="0" xfId="0" applyNumberFormat="1" applyFont="1" applyFill="1" applyAlignment="1">
      <alignment horizontal="right"/>
    </xf>
    <xf numFmtId="173" fontId="35" fillId="0" borderId="3" xfId="0" applyNumberFormat="1" applyFont="1" applyFill="1" applyBorder="1" applyAlignment="1">
      <alignment horizontal="right"/>
    </xf>
    <xf numFmtId="173" fontId="35" fillId="0" borderId="0" xfId="0" applyNumberFormat="1" applyFont="1" applyFill="1" applyAlignment="1">
      <alignment horizontal="right"/>
    </xf>
    <xf numFmtId="185" fontId="35" fillId="0" borderId="0" xfId="0" applyNumberFormat="1" applyFont="1" applyFill="1" applyAlignment="1">
      <alignment horizontal="right"/>
    </xf>
    <xf numFmtId="37" fontId="35" fillId="0" borderId="3" xfId="0" applyNumberFormat="1" applyFont="1" applyFill="1" applyBorder="1" applyAlignment="1">
      <alignment horizontal="right"/>
    </xf>
    <xf numFmtId="37" fontId="61" fillId="0" borderId="0" xfId="0" applyNumberFormat="1" applyFont="1" applyFill="1" applyAlignment="1">
      <alignment horizontal="right"/>
    </xf>
    <xf numFmtId="187" fontId="61" fillId="0" borderId="0" xfId="0" applyNumberFormat="1" applyFont="1" applyFill="1" applyAlignment="1">
      <alignment horizontal="right"/>
    </xf>
    <xf numFmtId="167" fontId="61" fillId="0" borderId="0" xfId="0" applyNumberFormat="1" applyFont="1" applyFill="1" applyAlignment="1">
      <alignment horizontal="right"/>
    </xf>
    <xf numFmtId="169" fontId="61" fillId="0" borderId="0" xfId="3" applyNumberFormat="1" applyFont="1" applyFill="1" applyBorder="1" applyAlignment="1" applyProtection="1">
      <alignment horizontal="right"/>
    </xf>
    <xf numFmtId="169" fontId="63" fillId="0" borderId="0" xfId="3" applyNumberFormat="1" applyFont="1" applyFill="1" applyBorder="1" applyAlignment="1" applyProtection="1">
      <alignment horizontal="right"/>
    </xf>
    <xf numFmtId="164" fontId="63" fillId="0" borderId="0" xfId="0" applyNumberFormat="1" applyFont="1" applyFill="1" applyAlignment="1">
      <alignment horizontal="right"/>
    </xf>
    <xf numFmtId="187" fontId="63" fillId="0" borderId="0" xfId="0" applyNumberFormat="1" applyFont="1" applyFill="1" applyAlignment="1">
      <alignment horizontal="right"/>
    </xf>
    <xf numFmtId="37" fontId="63" fillId="0" borderId="0" xfId="0" applyNumberFormat="1" applyFont="1" applyFill="1" applyAlignment="1">
      <alignment horizontal="right"/>
    </xf>
    <xf numFmtId="0" fontId="4" fillId="0" borderId="0" xfId="0" applyFont="1" applyAlignment="1">
      <alignment horizontal="right"/>
    </xf>
    <xf numFmtId="177" fontId="55" fillId="0" borderId="0" xfId="0" applyNumberFormat="1" applyFont="1" applyFill="1" applyBorder="1" applyAlignment="1">
      <alignment horizontal="center" vertical="center" wrapText="1"/>
    </xf>
    <xf numFmtId="167" fontId="61" fillId="0" borderId="0" xfId="0" applyNumberFormat="1" applyFont="1" applyFill="1" applyBorder="1" applyAlignment="1">
      <alignment horizontal="right"/>
    </xf>
    <xf numFmtId="187" fontId="61" fillId="0" borderId="0" xfId="0" applyNumberFormat="1" applyFont="1" applyFill="1" applyBorder="1" applyAlignment="1">
      <alignment horizontal="right"/>
    </xf>
    <xf numFmtId="0" fontId="13" fillId="0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3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/>
    </xf>
    <xf numFmtId="173" fontId="9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horizontal="center" vertical="top"/>
    </xf>
    <xf numFmtId="8" fontId="24" fillId="0" borderId="0" xfId="0" applyNumberFormat="1" applyFont="1" applyFill="1" applyAlignment="1">
      <alignment horizontal="center"/>
    </xf>
    <xf numFmtId="168" fontId="25" fillId="0" borderId="0" xfId="0" applyNumberFormat="1" applyFont="1" applyFill="1" applyAlignment="1">
      <alignment horizontal="center"/>
    </xf>
    <xf numFmtId="0" fontId="6" fillId="0" borderId="1" xfId="0" applyFont="1" applyFill="1" applyBorder="1" applyAlignment="1">
      <alignment horizontal="center"/>
    </xf>
    <xf numFmtId="37" fontId="9" fillId="0" borderId="0" xfId="0" applyNumberFormat="1" applyFont="1" applyFill="1" applyAlignment="1">
      <alignment horizontal="center"/>
    </xf>
    <xf numFmtId="190" fontId="9" fillId="0" borderId="0" xfId="0" applyNumberFormat="1" applyFont="1" applyFill="1" applyAlignment="1">
      <alignment horizontal="center"/>
    </xf>
    <xf numFmtId="185" fontId="9" fillId="0" borderId="0" xfId="0" applyNumberFormat="1" applyFont="1" applyFill="1" applyAlignment="1">
      <alignment horizontal="center"/>
    </xf>
    <xf numFmtId="7" fontId="9" fillId="0" borderId="0" xfId="0" applyNumberFormat="1" applyFont="1" applyFill="1" applyAlignment="1">
      <alignment horizontal="center"/>
    </xf>
    <xf numFmtId="37" fontId="4" fillId="0" borderId="0" xfId="0" applyNumberFormat="1" applyFont="1" applyFill="1" applyAlignment="1">
      <alignment horizontal="center"/>
    </xf>
    <xf numFmtId="185" fontId="4" fillId="0" borderId="0" xfId="0" applyNumberFormat="1" applyFont="1" applyFill="1" applyAlignment="1">
      <alignment horizontal="center"/>
    </xf>
    <xf numFmtId="37" fontId="4" fillId="0" borderId="0" xfId="0" applyNumberFormat="1" applyFont="1" applyAlignment="1">
      <alignment horizontal="center"/>
    </xf>
    <xf numFmtId="37" fontId="9" fillId="0" borderId="0" xfId="0" applyNumberFormat="1" applyFont="1" applyAlignment="1">
      <alignment horizontal="center"/>
    </xf>
    <xf numFmtId="190" fontId="9" fillId="0" borderId="0" xfId="0" applyNumberFormat="1" applyFont="1" applyAlignment="1">
      <alignment horizontal="center"/>
    </xf>
    <xf numFmtId="185" fontId="4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85" fontId="9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73" fontId="45" fillId="0" borderId="0" xfId="0" applyNumberFormat="1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173" fontId="45" fillId="0" borderId="0" xfId="0" applyNumberFormat="1" applyFont="1" applyAlignment="1">
      <alignment horizontal="center"/>
    </xf>
    <xf numFmtId="0" fontId="12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16" fontId="56" fillId="0" borderId="0" xfId="0" applyNumberFormat="1" applyFont="1" applyFill="1"/>
    <xf numFmtId="185" fontId="61" fillId="0" borderId="0" xfId="0" applyNumberFormat="1" applyFont="1" applyFill="1" applyAlignment="1">
      <alignment horizontal="right"/>
    </xf>
    <xf numFmtId="0" fontId="67" fillId="0" borderId="0" xfId="0" applyFont="1" applyAlignment="1">
      <alignment vertical="center"/>
    </xf>
    <xf numFmtId="0" fontId="66" fillId="0" borderId="0" xfId="0" applyFont="1" applyAlignment="1">
      <alignment horizontal="left"/>
    </xf>
    <xf numFmtId="0" fontId="61" fillId="0" borderId="0" xfId="0" applyFont="1" applyAlignment="1">
      <alignment wrapText="1"/>
    </xf>
    <xf numFmtId="0" fontId="54" fillId="0" borderId="0" xfId="0" applyFont="1" applyAlignment="1">
      <alignment horizontal="left"/>
    </xf>
    <xf numFmtId="0" fontId="61" fillId="0" borderId="0" xfId="0" applyFont="1" applyAlignment="1">
      <alignment vertical="center" wrapText="1"/>
    </xf>
    <xf numFmtId="37" fontId="61" fillId="0" borderId="4" xfId="0" applyNumberFormat="1" applyFont="1" applyFill="1" applyBorder="1" applyAlignment="1">
      <alignment horizontal="right"/>
    </xf>
    <xf numFmtId="0" fontId="66" fillId="0" borderId="0" xfId="0" applyFont="1" applyAlignment="1">
      <alignment horizontal="right"/>
    </xf>
    <xf numFmtId="37" fontId="35" fillId="0" borderId="0" xfId="0" applyNumberFormat="1" applyFont="1" applyAlignment="1">
      <alignment horizontal="right"/>
    </xf>
    <xf numFmtId="16" fontId="75" fillId="0" borderId="0" xfId="0" applyNumberFormat="1" applyFont="1" applyFill="1"/>
    <xf numFmtId="0" fontId="75" fillId="0" borderId="0" xfId="0" applyFont="1" applyFill="1"/>
    <xf numFmtId="177" fontId="76" fillId="0" borderId="3" xfId="0" quotePrefix="1" applyNumberFormat="1" applyFont="1" applyFill="1" applyBorder="1" applyAlignment="1">
      <alignment horizontal="center" wrapText="1"/>
    </xf>
    <xf numFmtId="177" fontId="76" fillId="0" borderId="0" xfId="0" quotePrefix="1" applyNumberFormat="1" applyFont="1" applyFill="1" applyAlignment="1">
      <alignment horizontal="center" wrapText="1"/>
    </xf>
    <xf numFmtId="177" fontId="76" fillId="0" borderId="0" xfId="0" applyNumberFormat="1" applyFont="1" applyFill="1" applyAlignment="1">
      <alignment horizontal="center" wrapText="1"/>
    </xf>
    <xf numFmtId="0" fontId="77" fillId="0" borderId="0" xfId="0" applyFont="1" applyFill="1" applyAlignment="1">
      <alignment horizontal="left"/>
    </xf>
    <xf numFmtId="0" fontId="75" fillId="0" borderId="0" xfId="0" applyFont="1" applyFill="1" applyAlignment="1">
      <alignment horizontal="right"/>
    </xf>
    <xf numFmtId="0" fontId="78" fillId="0" borderId="0" xfId="0" applyFont="1" applyFill="1"/>
    <xf numFmtId="0" fontId="78" fillId="0" borderId="0" xfId="0" applyFont="1" applyFill="1" applyAlignment="1">
      <alignment horizontal="right"/>
    </xf>
    <xf numFmtId="0" fontId="78" fillId="0" borderId="0" xfId="0" applyFont="1" applyFill="1" applyAlignment="1">
      <alignment horizontal="left" indent="1"/>
    </xf>
    <xf numFmtId="185" fontId="79" fillId="0" borderId="0" xfId="0" applyNumberFormat="1" applyFont="1" applyFill="1" applyAlignment="1">
      <alignment horizontal="right"/>
    </xf>
    <xf numFmtId="185" fontId="79" fillId="0" borderId="0" xfId="0" applyNumberFormat="1" applyFont="1" applyFill="1"/>
    <xf numFmtId="189" fontId="79" fillId="0" borderId="0" xfId="2" applyNumberFormat="1" applyFont="1" applyFill="1" applyBorder="1" applyAlignment="1" applyProtection="1">
      <alignment horizontal="right"/>
    </xf>
    <xf numFmtId="173" fontId="79" fillId="0" borderId="0" xfId="0" applyNumberFormat="1" applyFont="1" applyFill="1"/>
    <xf numFmtId="41" fontId="78" fillId="0" borderId="0" xfId="0" applyNumberFormat="1" applyFont="1" applyFill="1" applyAlignment="1">
      <alignment horizontal="right"/>
    </xf>
    <xf numFmtId="189" fontId="79" fillId="0" borderId="3" xfId="2" applyNumberFormat="1" applyFont="1" applyFill="1" applyBorder="1" applyAlignment="1" applyProtection="1">
      <alignment horizontal="right"/>
    </xf>
    <xf numFmtId="41" fontId="78" fillId="0" borderId="0" xfId="0" applyNumberFormat="1" applyFont="1" applyFill="1"/>
    <xf numFmtId="189" fontId="79" fillId="0" borderId="6" xfId="2" applyNumberFormat="1" applyFont="1" applyFill="1" applyBorder="1" applyAlignment="1" applyProtection="1">
      <alignment horizontal="right"/>
    </xf>
    <xf numFmtId="37" fontId="79" fillId="0" borderId="0" xfId="0" applyNumberFormat="1" applyFont="1" applyFill="1"/>
    <xf numFmtId="37" fontId="79" fillId="0" borderId="0" xfId="0" applyNumberFormat="1" applyFont="1" applyFill="1" applyAlignment="1">
      <alignment horizontal="right"/>
    </xf>
    <xf numFmtId="38" fontId="78" fillId="0" borderId="0" xfId="1" applyNumberFormat="1" applyFont="1" applyFill="1" applyAlignment="1">
      <alignment horizontal="right"/>
    </xf>
    <xf numFmtId="173" fontId="78" fillId="0" borderId="0" xfId="0" applyNumberFormat="1" applyFont="1" applyFill="1"/>
    <xf numFmtId="38" fontId="78" fillId="0" borderId="0" xfId="1" applyNumberFormat="1" applyFont="1" applyFill="1"/>
    <xf numFmtId="179" fontId="79" fillId="0" borderId="3" xfId="0" applyNumberFormat="1" applyFont="1" applyFill="1" applyBorder="1" applyAlignment="1">
      <alignment horizontal="right"/>
    </xf>
    <xf numFmtId="179" fontId="79" fillId="0" borderId="0" xfId="0" applyNumberFormat="1" applyFont="1" applyFill="1" applyAlignment="1">
      <alignment horizontal="right"/>
    </xf>
    <xf numFmtId="173" fontId="79" fillId="0" borderId="0" xfId="0" applyNumberFormat="1" applyFont="1" applyFill="1" applyAlignment="1">
      <alignment horizontal="right"/>
    </xf>
    <xf numFmtId="189" fontId="79" fillId="0" borderId="0" xfId="2" applyNumberFormat="1" applyFont="1" applyFill="1" applyBorder="1" applyProtection="1"/>
    <xf numFmtId="185" fontId="79" fillId="0" borderId="5" xfId="0" applyNumberFormat="1" applyFont="1" applyFill="1" applyBorder="1" applyAlignment="1">
      <alignment horizontal="right"/>
    </xf>
    <xf numFmtId="0" fontId="79" fillId="0" borderId="0" xfId="0" applyFont="1" applyFill="1"/>
    <xf numFmtId="8" fontId="78" fillId="0" borderId="0" xfId="0" applyNumberFormat="1" applyFont="1" applyFill="1"/>
    <xf numFmtId="178" fontId="78" fillId="0" borderId="0" xfId="1" applyNumberFormat="1" applyFont="1" applyFill="1"/>
    <xf numFmtId="166" fontId="78" fillId="0" borderId="0" xfId="0" applyNumberFormat="1" applyFont="1" applyFill="1"/>
    <xf numFmtId="166" fontId="78" fillId="0" borderId="0" xfId="0" applyNumberFormat="1" applyFont="1" applyFill="1" applyAlignment="1">
      <alignment horizontal="right"/>
    </xf>
    <xf numFmtId="178" fontId="81" fillId="0" borderId="0" xfId="1" applyNumberFormat="1" applyFont="1" applyFill="1"/>
    <xf numFmtId="0" fontId="79" fillId="0" borderId="0" xfId="0" applyFont="1" applyFill="1" applyAlignment="1">
      <alignment horizontal="left"/>
    </xf>
    <xf numFmtId="0" fontId="82" fillId="0" borderId="0" xfId="0" applyFont="1" applyFill="1"/>
    <xf numFmtId="16" fontId="43" fillId="0" borderId="0" xfId="0" applyNumberFormat="1" applyFont="1" applyFill="1"/>
    <xf numFmtId="177" fontId="50" fillId="0" borderId="0" xfId="0" applyNumberFormat="1" applyFont="1" applyFill="1" applyAlignment="1">
      <alignment horizontal="right"/>
    </xf>
    <xf numFmtId="0" fontId="38" fillId="0" borderId="0" xfId="0" applyFont="1" applyFill="1"/>
    <xf numFmtId="0" fontId="11" fillId="0" borderId="0" xfId="0" applyFont="1" applyFill="1" applyAlignment="1">
      <alignment horizontal="right"/>
    </xf>
    <xf numFmtId="181" fontId="13" fillId="0" borderId="0" xfId="0" applyNumberFormat="1" applyFont="1" applyFill="1"/>
    <xf numFmtId="185" fontId="13" fillId="0" borderId="0" xfId="0" applyNumberFormat="1" applyFont="1" applyFill="1" applyAlignment="1">
      <alignment horizontal="right"/>
    </xf>
    <xf numFmtId="0" fontId="11" fillId="0" borderId="0" xfId="0" applyFont="1" applyFill="1" applyAlignment="1">
      <alignment wrapText="1"/>
    </xf>
    <xf numFmtId="41" fontId="11" fillId="0" borderId="0" xfId="0" applyNumberFormat="1" applyFont="1" applyFill="1" applyAlignment="1">
      <alignment horizontal="right"/>
    </xf>
    <xf numFmtId="173" fontId="13" fillId="0" borderId="0" xfId="0" applyNumberFormat="1" applyFont="1" applyFill="1" applyAlignment="1">
      <alignment horizontal="right"/>
    </xf>
    <xf numFmtId="189" fontId="13" fillId="0" borderId="0" xfId="2" applyNumberFormat="1" applyFont="1" applyFill="1" applyBorder="1" applyAlignment="1" applyProtection="1">
      <alignment horizontal="right"/>
    </xf>
    <xf numFmtId="189" fontId="13" fillId="0" borderId="0" xfId="2" applyNumberFormat="1" applyFont="1" applyFill="1" applyBorder="1" applyProtection="1"/>
    <xf numFmtId="182" fontId="13" fillId="0" borderId="3" xfId="0" applyNumberFormat="1" applyFont="1" applyFill="1" applyBorder="1" applyAlignment="1">
      <alignment horizontal="right"/>
    </xf>
    <xf numFmtId="173" fontId="13" fillId="0" borderId="0" xfId="0" applyNumberFormat="1" applyFont="1" applyFill="1"/>
    <xf numFmtId="42" fontId="11" fillId="0" borderId="0" xfId="0" applyNumberFormat="1" applyFont="1" applyFill="1" applyAlignment="1">
      <alignment horizontal="right"/>
    </xf>
    <xf numFmtId="173" fontId="51" fillId="0" borderId="0" xfId="0" applyNumberFormat="1" applyFont="1" applyFill="1"/>
    <xf numFmtId="0" fontId="11" fillId="0" borderId="0" xfId="0" applyFont="1" applyFill="1" applyBorder="1" applyAlignment="1">
      <alignment horizontal="right"/>
    </xf>
    <xf numFmtId="41" fontId="11" fillId="0" borderId="3" xfId="0" applyNumberFormat="1" applyFont="1" applyFill="1" applyBorder="1" applyAlignment="1">
      <alignment horizontal="right"/>
    </xf>
    <xf numFmtId="37" fontId="51" fillId="0" borderId="0" xfId="0" applyNumberFormat="1" applyFont="1" applyFill="1"/>
    <xf numFmtId="37" fontId="13" fillId="0" borderId="3" xfId="0" applyNumberFormat="1" applyFont="1" applyFill="1" applyBorder="1" applyAlignment="1">
      <alignment horizontal="right"/>
    </xf>
    <xf numFmtId="37" fontId="13" fillId="0" borderId="0" xfId="0" applyNumberFormat="1" applyFont="1" applyFill="1" applyAlignment="1">
      <alignment horizontal="right"/>
    </xf>
    <xf numFmtId="181" fontId="84" fillId="0" borderId="0" xfId="0" applyNumberFormat="1" applyFont="1" applyFill="1"/>
    <xf numFmtId="185" fontId="13" fillId="0" borderId="5" xfId="0" applyNumberFormat="1" applyFont="1" applyFill="1" applyBorder="1" applyAlignment="1">
      <alignment horizontal="right"/>
    </xf>
    <xf numFmtId="177" fontId="85" fillId="0" borderId="3" xfId="0" applyNumberFormat="1" applyFont="1" applyFill="1" applyBorder="1" applyAlignment="1">
      <alignment horizontal="center" wrapText="1"/>
    </xf>
    <xf numFmtId="0" fontId="57" fillId="0" borderId="0" xfId="0" applyFont="1" applyFill="1" applyAlignment="1">
      <alignment horizontal="left" wrapText="1"/>
    </xf>
    <xf numFmtId="0" fontId="42" fillId="0" borderId="0" xfId="0" applyFont="1" applyFill="1" applyBorder="1"/>
    <xf numFmtId="0" fontId="42" fillId="0" borderId="0" xfId="0" applyFont="1" applyFill="1" applyAlignment="1">
      <alignment vertical="center" wrapText="1"/>
    </xf>
    <xf numFmtId="5" fontId="35" fillId="0" borderId="0" xfId="0" applyNumberFormat="1" applyFont="1" applyFill="1" applyAlignment="1">
      <alignment horizontal="right"/>
    </xf>
    <xf numFmtId="185" fontId="42" fillId="0" borderId="0" xfId="0" applyNumberFormat="1" applyFont="1" applyFill="1" applyAlignment="1">
      <alignment horizontal="right"/>
    </xf>
    <xf numFmtId="182" fontId="35" fillId="0" borderId="3" xfId="0" applyNumberFormat="1" applyFont="1" applyFill="1" applyBorder="1" applyAlignment="1">
      <alignment horizontal="right"/>
    </xf>
    <xf numFmtId="183" fontId="35" fillId="0" borderId="0" xfId="0" applyNumberFormat="1" applyFont="1" applyFill="1" applyAlignment="1">
      <alignment horizontal="right"/>
    </xf>
    <xf numFmtId="189" fontId="35" fillId="0" borderId="0" xfId="2" applyNumberFormat="1" applyFont="1" applyFill="1" applyBorder="1" applyAlignment="1" applyProtection="1">
      <alignment horizontal="right"/>
    </xf>
    <xf numFmtId="37" fontId="53" fillId="0" borderId="0" xfId="0" applyNumberFormat="1" applyFont="1" applyFill="1" applyAlignment="1">
      <alignment horizontal="right"/>
    </xf>
    <xf numFmtId="4" fontId="42" fillId="0" borderId="0" xfId="0" applyNumberFormat="1" applyFont="1" applyFill="1" applyAlignment="1">
      <alignment vertical="center" wrapText="1"/>
    </xf>
    <xf numFmtId="173" fontId="35" fillId="0" borderId="2" xfId="0" applyNumberFormat="1" applyFont="1" applyFill="1" applyBorder="1" applyAlignment="1">
      <alignment horizontal="right"/>
    </xf>
    <xf numFmtId="0" fontId="42" fillId="0" borderId="0" xfId="0" applyFont="1" applyFill="1" applyAlignment="1">
      <alignment wrapText="1"/>
    </xf>
    <xf numFmtId="173" fontId="53" fillId="0" borderId="0" xfId="0" applyNumberFormat="1" applyFont="1" applyFill="1" applyAlignment="1">
      <alignment horizontal="right"/>
    </xf>
    <xf numFmtId="37" fontId="35" fillId="0" borderId="6" xfId="0" applyNumberFormat="1" applyFont="1" applyFill="1" applyBorder="1" applyAlignment="1">
      <alignment horizontal="right"/>
    </xf>
    <xf numFmtId="184" fontId="53" fillId="0" borderId="0" xfId="0" applyNumberFormat="1" applyFont="1" applyFill="1" applyAlignment="1">
      <alignment horizontal="right"/>
    </xf>
    <xf numFmtId="185" fontId="35" fillId="0" borderId="5" xfId="0" applyNumberFormat="1" applyFont="1" applyFill="1" applyBorder="1" applyAlignment="1">
      <alignment horizontal="right"/>
    </xf>
    <xf numFmtId="172" fontId="87" fillId="0" borderId="0" xfId="0" applyNumberFormat="1" applyFont="1" applyFill="1" applyAlignment="1">
      <alignment horizontal="right"/>
    </xf>
    <xf numFmtId="8" fontId="42" fillId="0" borderId="0" xfId="0" applyNumberFormat="1" applyFont="1" applyFill="1" applyAlignment="1">
      <alignment vertical="center"/>
    </xf>
    <xf numFmtId="187" fontId="35" fillId="0" borderId="5" xfId="0" applyNumberFormat="1" applyFont="1" applyFill="1" applyBorder="1" applyAlignment="1">
      <alignment horizontal="right"/>
    </xf>
    <xf numFmtId="8" fontId="88" fillId="0" borderId="0" xfId="0" applyNumberFormat="1" applyFont="1" applyFill="1" applyAlignment="1">
      <alignment horizontal="right"/>
    </xf>
    <xf numFmtId="166" fontId="42" fillId="0" borderId="0" xfId="0" applyNumberFormat="1" applyFont="1" applyFill="1" applyAlignment="1">
      <alignment horizontal="right"/>
    </xf>
    <xf numFmtId="0" fontId="35" fillId="0" borderId="0" xfId="0" applyFont="1" applyFill="1" applyAlignment="1">
      <alignment vertical="center" wrapText="1"/>
    </xf>
    <xf numFmtId="0" fontId="35" fillId="0" borderId="0" xfId="0" applyFont="1" applyFill="1" applyAlignment="1">
      <alignment horizontal="left" vertical="center"/>
    </xf>
    <xf numFmtId="165" fontId="35" fillId="0" borderId="0" xfId="3" applyNumberFormat="1" applyFont="1" applyFill="1" applyAlignment="1">
      <alignment horizontal="right"/>
    </xf>
    <xf numFmtId="169" fontId="35" fillId="0" borderId="0" xfId="0" applyNumberFormat="1" applyFont="1" applyFill="1" applyAlignment="1">
      <alignment horizontal="right"/>
    </xf>
    <xf numFmtId="38" fontId="35" fillId="0" borderId="0" xfId="1" applyNumberFormat="1" applyFont="1" applyFill="1" applyBorder="1" applyAlignment="1" applyProtection="1">
      <alignment horizontal="left" vertical="center" wrapText="1"/>
    </xf>
    <xf numFmtId="8" fontId="42" fillId="0" borderId="0" xfId="0" applyNumberFormat="1" applyFont="1" applyFill="1" applyAlignment="1">
      <alignment horizontal="right"/>
    </xf>
    <xf numFmtId="0" fontId="40" fillId="0" borderId="0" xfId="0" applyFont="1" applyFill="1" applyBorder="1"/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center"/>
    </xf>
    <xf numFmtId="0" fontId="50" fillId="0" borderId="0" xfId="0" applyFont="1" applyAlignment="1">
      <alignment horizontal="left"/>
    </xf>
    <xf numFmtId="0" fontId="51" fillId="0" borderId="0" xfId="0" applyFont="1"/>
    <xf numFmtId="38" fontId="50" fillId="0" borderId="0" xfId="1" applyNumberFormat="1" applyFont="1" applyFill="1" applyBorder="1" applyAlignment="1" applyProtection="1">
      <alignment horizontal="center"/>
    </xf>
    <xf numFmtId="0" fontId="11" fillId="0" borderId="0" xfId="0" applyFont="1" applyAlignment="1">
      <alignment horizontal="right"/>
    </xf>
    <xf numFmtId="38" fontId="11" fillId="0" borderId="0" xfId="1" applyNumberFormat="1" applyFont="1" applyFill="1" applyAlignment="1">
      <alignment horizontal="right"/>
    </xf>
    <xf numFmtId="38" fontId="11" fillId="0" borderId="0" xfId="1" applyNumberFormat="1" applyFont="1" applyFill="1" applyBorder="1" applyAlignment="1">
      <alignment horizontal="right"/>
    </xf>
    <xf numFmtId="38" fontId="11" fillId="0" borderId="3" xfId="1" applyNumberFormat="1" applyFont="1" applyFill="1" applyBorder="1" applyAlignment="1">
      <alignment horizontal="right"/>
    </xf>
    <xf numFmtId="185" fontId="13" fillId="0" borderId="4" xfId="0" applyNumberFormat="1" applyFont="1" applyFill="1" applyBorder="1" applyAlignment="1">
      <alignment horizontal="right"/>
    </xf>
    <xf numFmtId="38" fontId="50" fillId="0" borderId="0" xfId="1" applyNumberFormat="1" applyFont="1" applyFill="1" applyBorder="1" applyAlignment="1" applyProtection="1">
      <alignment horizontal="right"/>
    </xf>
    <xf numFmtId="173" fontId="13" fillId="0" borderId="3" xfId="0" applyNumberFormat="1" applyFont="1" applyFill="1" applyBorder="1" applyAlignment="1">
      <alignment horizontal="right"/>
    </xf>
    <xf numFmtId="0" fontId="51" fillId="0" borderId="0" xfId="0" applyFont="1" applyFill="1"/>
    <xf numFmtId="169" fontId="13" fillId="0" borderId="0" xfId="0" applyNumberFormat="1" applyFont="1" applyFill="1" applyAlignment="1">
      <alignment horizontal="right"/>
    </xf>
    <xf numFmtId="5" fontId="35" fillId="0" borderId="0" xfId="0" applyNumberFormat="1" applyFont="1" applyAlignment="1">
      <alignment horizontal="right"/>
    </xf>
    <xf numFmtId="38" fontId="53" fillId="0" borderId="0" xfId="1" applyNumberFormat="1" applyFont="1" applyFill="1" applyBorder="1" applyAlignment="1" applyProtection="1">
      <alignment horizontal="right"/>
    </xf>
    <xf numFmtId="37" fontId="53" fillId="0" borderId="0" xfId="0" applyNumberFormat="1" applyFont="1" applyAlignment="1">
      <alignment horizontal="right"/>
    </xf>
    <xf numFmtId="0" fontId="35" fillId="0" borderId="0" xfId="0" applyFont="1" applyAlignment="1">
      <alignment horizontal="left"/>
    </xf>
    <xf numFmtId="37" fontId="42" fillId="0" borderId="0" xfId="0" applyNumberFormat="1" applyFont="1" applyFill="1" applyAlignment="1">
      <alignment horizontal="right"/>
    </xf>
    <xf numFmtId="0" fontId="42" fillId="0" borderId="0" xfId="0" applyFont="1" applyAlignment="1">
      <alignment horizontal="right"/>
    </xf>
    <xf numFmtId="38" fontId="35" fillId="0" borderId="0" xfId="1" applyNumberFormat="1" applyFont="1" applyFill="1" applyBorder="1" applyAlignment="1" applyProtection="1">
      <alignment horizontal="right"/>
    </xf>
    <xf numFmtId="173" fontId="35" fillId="0" borderId="0" xfId="0" applyNumberFormat="1" applyFont="1" applyAlignment="1">
      <alignment horizontal="right"/>
    </xf>
    <xf numFmtId="166" fontId="35" fillId="0" borderId="0" xfId="0" applyNumberFormat="1" applyFont="1" applyAlignment="1">
      <alignment horizontal="left"/>
    </xf>
    <xf numFmtId="166" fontId="35" fillId="0" borderId="0" xfId="0" applyNumberFormat="1" applyFont="1" applyAlignment="1">
      <alignment horizontal="left" vertical="center"/>
    </xf>
    <xf numFmtId="173" fontId="53" fillId="0" borderId="0" xfId="0" applyNumberFormat="1" applyFont="1" applyAlignment="1">
      <alignment horizontal="right"/>
    </xf>
    <xf numFmtId="169" fontId="35" fillId="0" borderId="0" xfId="0" applyNumberFormat="1" applyFont="1" applyAlignment="1">
      <alignment horizontal="right"/>
    </xf>
    <xf numFmtId="0" fontId="42" fillId="0" borderId="0" xfId="0" applyFont="1" applyFill="1" applyBorder="1" applyAlignment="1">
      <alignment vertical="center"/>
    </xf>
    <xf numFmtId="166" fontId="42" fillId="0" borderId="3" xfId="0" applyNumberFormat="1" applyFont="1" applyFill="1" applyBorder="1" applyAlignment="1">
      <alignment horizontal="right"/>
    </xf>
    <xf numFmtId="0" fontId="61" fillId="0" borderId="0" xfId="0" applyFont="1" applyAlignment="1">
      <alignment vertical="center"/>
    </xf>
    <xf numFmtId="0" fontId="61" fillId="0" borderId="0" xfId="0" applyFont="1" applyFill="1" applyAlignment="1">
      <alignment vertical="center"/>
    </xf>
    <xf numFmtId="37" fontId="61" fillId="0" borderId="3" xfId="0" applyNumberFormat="1" applyFont="1" applyFill="1" applyBorder="1" applyAlignment="1">
      <alignment horizontal="right"/>
    </xf>
    <xf numFmtId="0" fontId="61" fillId="0" borderId="0" xfId="0" applyFont="1" applyAlignment="1">
      <alignment horizontal="left" vertical="center"/>
    </xf>
    <xf numFmtId="37" fontId="61" fillId="0" borderId="6" xfId="0" applyNumberFormat="1" applyFont="1" applyFill="1" applyBorder="1" applyAlignment="1">
      <alignment horizontal="right"/>
    </xf>
    <xf numFmtId="0" fontId="63" fillId="0" borderId="0" xfId="0" applyFont="1" applyAlignment="1">
      <alignment vertical="center"/>
    </xf>
    <xf numFmtId="37" fontId="61" fillId="0" borderId="5" xfId="0" applyNumberFormat="1" applyFont="1" applyFill="1" applyBorder="1" applyAlignment="1">
      <alignment horizontal="right"/>
    </xf>
    <xf numFmtId="167" fontId="61" fillId="0" borderId="3" xfId="0" applyNumberFormat="1" applyFont="1" applyFill="1" applyBorder="1" applyAlignment="1">
      <alignment horizontal="right"/>
    </xf>
    <xf numFmtId="167" fontId="63" fillId="0" borderId="0" xfId="0" applyNumberFormat="1" applyFont="1" applyFill="1" applyAlignment="1">
      <alignment horizontal="right"/>
    </xf>
    <xf numFmtId="167" fontId="61" fillId="0" borderId="6" xfId="0" applyNumberFormat="1" applyFont="1" applyFill="1" applyBorder="1" applyAlignment="1">
      <alignment horizontal="right"/>
    </xf>
    <xf numFmtId="187" fontId="61" fillId="0" borderId="5" xfId="0" applyNumberFormat="1" applyFont="1" applyFill="1" applyBorder="1" applyAlignment="1">
      <alignment horizontal="right"/>
    </xf>
    <xf numFmtId="169" fontId="92" fillId="0" borderId="0" xfId="3" applyNumberFormat="1" applyFont="1" applyFill="1" applyBorder="1" applyAlignment="1" applyProtection="1">
      <alignment horizontal="right"/>
    </xf>
    <xf numFmtId="164" fontId="92" fillId="0" borderId="0" xfId="0" applyNumberFormat="1" applyFont="1" applyFill="1" applyAlignment="1">
      <alignment horizontal="right"/>
    </xf>
    <xf numFmtId="187" fontId="92" fillId="0" borderId="0" xfId="0" applyNumberFormat="1" applyFont="1" applyFill="1" applyAlignment="1">
      <alignment horizontal="right"/>
    </xf>
    <xf numFmtId="37" fontId="92" fillId="0" borderId="0" xfId="0" applyNumberFormat="1" applyFont="1" applyFill="1" applyAlignment="1">
      <alignment horizontal="right"/>
    </xf>
    <xf numFmtId="37" fontId="61" fillId="0" borderId="0" xfId="0" applyNumberFormat="1" applyFont="1" applyFill="1" applyBorder="1" applyAlignment="1">
      <alignment horizontal="right"/>
    </xf>
    <xf numFmtId="0" fontId="13" fillId="0" borderId="0" xfId="0" applyFont="1" applyFill="1" applyAlignment="1">
      <alignment horizontal="center"/>
    </xf>
    <xf numFmtId="0" fontId="61" fillId="0" borderId="0" xfId="0" applyFont="1" applyFill="1" applyBorder="1"/>
    <xf numFmtId="0" fontId="61" fillId="0" borderId="0" xfId="0" applyFont="1" applyFill="1" applyAlignment="1">
      <alignment horizontal="right"/>
    </xf>
    <xf numFmtId="190" fontId="61" fillId="0" borderId="0" xfId="0" applyNumberFormat="1" applyFont="1" applyFill="1" applyAlignment="1">
      <alignment horizontal="right"/>
    </xf>
    <xf numFmtId="185" fontId="63" fillId="0" borderId="0" xfId="0" applyNumberFormat="1" applyFont="1" applyFill="1" applyAlignment="1">
      <alignment horizontal="right"/>
    </xf>
    <xf numFmtId="0" fontId="35" fillId="0" borderId="0" xfId="0" applyFont="1" applyAlignment="1">
      <alignment wrapText="1"/>
    </xf>
    <xf numFmtId="0" fontId="60" fillId="0" borderId="3" xfId="0" applyFont="1" applyFill="1" applyBorder="1" applyAlignment="1">
      <alignment horizontal="center" wrapText="1"/>
    </xf>
    <xf numFmtId="0" fontId="67" fillId="0" borderId="0" xfId="0" applyFont="1" applyFill="1" applyAlignment="1">
      <alignment vertical="center"/>
    </xf>
    <xf numFmtId="0" fontId="67" fillId="0" borderId="0" xfId="0" applyFont="1" applyFill="1" applyBorder="1" applyAlignment="1">
      <alignment vertical="center"/>
    </xf>
    <xf numFmtId="0" fontId="55" fillId="0" borderId="3" xfId="0" applyFont="1" applyFill="1" applyBorder="1" applyAlignment="1">
      <alignment horizontal="center" vertical="center"/>
    </xf>
    <xf numFmtId="0" fontId="55" fillId="0" borderId="0" xfId="0" applyFont="1" applyFill="1" applyBorder="1" applyAlignment="1">
      <alignment horizontal="center" vertical="center"/>
    </xf>
    <xf numFmtId="0" fontId="55" fillId="0" borderId="0" xfId="0" applyFont="1" applyFill="1" applyBorder="1" applyAlignment="1">
      <alignment horizontal="right" vertical="center"/>
    </xf>
    <xf numFmtId="0" fontId="55" fillId="0" borderId="0" xfId="0" applyFont="1" applyFill="1" applyBorder="1" applyAlignment="1">
      <alignment horizontal="center"/>
    </xf>
    <xf numFmtId="0" fontId="94" fillId="0" borderId="0" xfId="0" applyFont="1" applyFill="1" applyAlignment="1">
      <alignment horizontal="center"/>
    </xf>
    <xf numFmtId="0" fontId="94" fillId="0" borderId="0" xfId="0" applyFont="1" applyFill="1" applyBorder="1" applyAlignment="1">
      <alignment horizontal="center"/>
    </xf>
    <xf numFmtId="38" fontId="63" fillId="0" borderId="0" xfId="1" applyNumberFormat="1" applyFont="1" applyFill="1" applyBorder="1" applyAlignment="1">
      <alignment horizontal="right"/>
    </xf>
    <xf numFmtId="0" fontId="92" fillId="0" borderId="0" xfId="0" applyFont="1" applyFill="1"/>
    <xf numFmtId="173" fontId="63" fillId="0" borderId="0" xfId="0" applyNumberFormat="1" applyFont="1" applyFill="1" applyAlignment="1">
      <alignment horizontal="right"/>
    </xf>
    <xf numFmtId="173" fontId="63" fillId="0" borderId="0" xfId="0" applyNumberFormat="1" applyFont="1" applyFill="1" applyBorder="1" applyAlignment="1">
      <alignment horizontal="right"/>
    </xf>
    <xf numFmtId="173" fontId="95" fillId="0" borderId="0" xfId="0" applyNumberFormat="1" applyFont="1" applyFill="1" applyAlignment="1">
      <alignment horizontal="right"/>
    </xf>
    <xf numFmtId="173" fontId="95" fillId="0" borderId="0" xfId="0" applyNumberFormat="1" applyFont="1" applyFill="1" applyBorder="1" applyAlignment="1">
      <alignment horizontal="right"/>
    </xf>
    <xf numFmtId="189" fontId="63" fillId="0" borderId="0" xfId="0" applyNumberFormat="1" applyFont="1" applyFill="1" applyAlignment="1">
      <alignment horizontal="right"/>
    </xf>
    <xf numFmtId="0" fontId="61" fillId="0" borderId="0" xfId="0" applyFont="1" applyFill="1" applyAlignment="1">
      <alignment horizontal="left"/>
    </xf>
    <xf numFmtId="173" fontId="63" fillId="0" borderId="3" xfId="0" applyNumberFormat="1" applyFont="1" applyFill="1" applyBorder="1" applyAlignment="1">
      <alignment horizontal="right"/>
    </xf>
    <xf numFmtId="189" fontId="63" fillId="0" borderId="3" xfId="0" applyNumberFormat="1" applyFont="1" applyFill="1" applyBorder="1" applyAlignment="1">
      <alignment horizontal="right"/>
    </xf>
    <xf numFmtId="189" fontId="63" fillId="0" borderId="0" xfId="0" applyNumberFormat="1" applyFont="1" applyFill="1" applyBorder="1" applyAlignment="1">
      <alignment horizontal="right"/>
    </xf>
    <xf numFmtId="0" fontId="96" fillId="0" borderId="0" xfId="0" applyFont="1" applyFill="1" applyAlignment="1">
      <alignment horizontal="left"/>
    </xf>
    <xf numFmtId="180" fontId="61" fillId="0" borderId="0" xfId="1" applyNumberFormat="1" applyFont="1" applyFill="1" applyBorder="1" applyAlignment="1">
      <alignment horizontal="right"/>
    </xf>
    <xf numFmtId="173" fontId="56" fillId="0" borderId="0" xfId="0" applyNumberFormat="1" applyFont="1" applyFill="1" applyAlignment="1">
      <alignment horizontal="right"/>
    </xf>
    <xf numFmtId="173" fontId="56" fillId="0" borderId="0" xfId="0" applyNumberFormat="1" applyFont="1" applyFill="1" applyBorder="1" applyAlignment="1">
      <alignment horizontal="right"/>
    </xf>
    <xf numFmtId="173" fontId="94" fillId="0" borderId="0" xfId="0" applyNumberFormat="1" applyFont="1" applyFill="1" applyAlignment="1">
      <alignment horizontal="right"/>
    </xf>
    <xf numFmtId="173" fontId="94" fillId="0" borderId="0" xfId="0" applyNumberFormat="1" applyFont="1" applyFill="1" applyBorder="1" applyAlignment="1">
      <alignment horizontal="right"/>
    </xf>
    <xf numFmtId="0" fontId="63" fillId="0" borderId="0" xfId="0" applyFont="1" applyAlignment="1">
      <alignment vertical="top" wrapText="1"/>
    </xf>
    <xf numFmtId="0" fontId="54" fillId="0" borderId="0" xfId="0" applyFont="1" applyFill="1" applyAlignment="1">
      <alignment horizontal="left"/>
    </xf>
    <xf numFmtId="173" fontId="61" fillId="0" borderId="0" xfId="0" applyNumberFormat="1" applyFont="1" applyFill="1" applyBorder="1" applyAlignment="1">
      <alignment horizontal="right"/>
    </xf>
    <xf numFmtId="173" fontId="63" fillId="0" borderId="0" xfId="0" applyNumberFormat="1" applyFont="1" applyFill="1" applyBorder="1" applyAlignment="1">
      <alignment horizontal="center"/>
    </xf>
    <xf numFmtId="173" fontId="95" fillId="0" borderId="3" xfId="0" applyNumberFormat="1" applyFont="1" applyFill="1" applyBorder="1" applyAlignment="1">
      <alignment horizontal="right"/>
    </xf>
    <xf numFmtId="0" fontId="96" fillId="0" borderId="0" xfId="0" applyFont="1" applyFill="1"/>
    <xf numFmtId="180" fontId="92" fillId="0" borderId="0" xfId="1" applyNumberFormat="1" applyFont="1" applyFill="1" applyBorder="1" applyAlignment="1">
      <alignment horizontal="right"/>
    </xf>
    <xf numFmtId="173" fontId="56" fillId="0" borderId="6" xfId="0" applyNumberFormat="1" applyFont="1" applyFill="1" applyBorder="1" applyAlignment="1">
      <alignment horizontal="right"/>
    </xf>
    <xf numFmtId="173" fontId="94" fillId="0" borderId="6" xfId="0" applyNumberFormat="1" applyFont="1" applyFill="1" applyBorder="1" applyAlignment="1">
      <alignment horizontal="right"/>
    </xf>
    <xf numFmtId="0" fontId="55" fillId="0" borderId="0" xfId="0" applyFont="1" applyFill="1"/>
    <xf numFmtId="37" fontId="56" fillId="0" borderId="5" xfId="0" applyNumberFormat="1" applyFont="1" applyFill="1" applyBorder="1" applyAlignment="1">
      <alignment horizontal="right"/>
    </xf>
    <xf numFmtId="37" fontId="56" fillId="0" borderId="0" xfId="0" applyNumberFormat="1" applyFont="1" applyFill="1" applyBorder="1" applyAlignment="1">
      <alignment horizontal="right"/>
    </xf>
    <xf numFmtId="37" fontId="94" fillId="0" borderId="5" xfId="0" applyNumberFormat="1" applyFont="1" applyFill="1" applyBorder="1" applyAlignment="1">
      <alignment horizontal="right"/>
    </xf>
    <xf numFmtId="37" fontId="94" fillId="0" borderId="0" xfId="0" applyNumberFormat="1" applyFont="1" applyFill="1" applyBorder="1" applyAlignment="1">
      <alignment horizontal="right"/>
    </xf>
    <xf numFmtId="189" fontId="56" fillId="0" borderId="0" xfId="0" applyNumberFormat="1" applyFont="1" applyFill="1" applyBorder="1" applyAlignment="1">
      <alignment horizontal="right"/>
    </xf>
    <xf numFmtId="37" fontId="61" fillId="0" borderId="0" xfId="0" applyNumberFormat="1" applyFont="1" applyFill="1" applyBorder="1"/>
    <xf numFmtId="37" fontId="95" fillId="0" borderId="0" xfId="0" applyNumberFormat="1" applyFont="1" applyFill="1"/>
    <xf numFmtId="37" fontId="95" fillId="0" borderId="0" xfId="0" applyNumberFormat="1" applyFont="1" applyFill="1" applyBorder="1"/>
    <xf numFmtId="0" fontId="55" fillId="0" borderId="3" xfId="0" applyFont="1" applyFill="1" applyBorder="1" applyAlignment="1">
      <alignment horizontal="center"/>
    </xf>
    <xf numFmtId="0" fontId="98" fillId="0" borderId="0" xfId="0" applyNumberFormat="1" applyFont="1" applyFill="1" applyBorder="1" applyAlignment="1">
      <alignment horizontal="center" vertical="top"/>
    </xf>
    <xf numFmtId="0" fontId="63" fillId="0" borderId="0" xfId="0" applyFont="1" applyFill="1" applyBorder="1" applyAlignment="1">
      <alignment horizontal="center"/>
    </xf>
    <xf numFmtId="0" fontId="63" fillId="0" borderId="0" xfId="0" applyFont="1" applyFill="1" applyBorder="1"/>
    <xf numFmtId="175" fontId="61" fillId="0" borderId="0" xfId="0" applyNumberFormat="1" applyFont="1" applyFill="1" applyAlignment="1">
      <alignment horizontal="right"/>
    </xf>
    <xf numFmtId="186" fontId="63" fillId="0" borderId="0" xfId="0" applyNumberFormat="1" applyFont="1" applyFill="1" applyAlignment="1">
      <alignment horizontal="right"/>
    </xf>
    <xf numFmtId="186" fontId="63" fillId="0" borderId="0" xfId="0" applyNumberFormat="1" applyFont="1" applyFill="1" applyBorder="1" applyAlignment="1">
      <alignment horizontal="right"/>
    </xf>
    <xf numFmtId="186" fontId="95" fillId="0" borderId="0" xfId="0" applyNumberFormat="1" applyFont="1" applyFill="1" applyAlignment="1">
      <alignment horizontal="right"/>
    </xf>
    <xf numFmtId="186" fontId="95" fillId="0" borderId="0" xfId="0" applyNumberFormat="1" applyFont="1" applyFill="1" applyBorder="1" applyAlignment="1">
      <alignment horizontal="right"/>
    </xf>
    <xf numFmtId="175" fontId="61" fillId="0" borderId="0" xfId="0" applyNumberFormat="1" applyFont="1" applyFill="1" applyBorder="1" applyAlignment="1">
      <alignment horizontal="right"/>
    </xf>
    <xf numFmtId="175" fontId="61" fillId="0" borderId="0" xfId="0" applyNumberFormat="1" applyFont="1" applyFill="1" applyBorder="1" applyAlignment="1">
      <alignment horizontal="center"/>
    </xf>
    <xf numFmtId="175" fontId="55" fillId="0" borderId="0" xfId="0" applyNumberFormat="1" applyFont="1" applyFill="1" applyAlignment="1">
      <alignment horizontal="right"/>
    </xf>
    <xf numFmtId="186" fontId="94" fillId="0" borderId="4" xfId="0" applyNumberFormat="1" applyFont="1" applyFill="1" applyBorder="1" applyAlignment="1">
      <alignment horizontal="right"/>
    </xf>
    <xf numFmtId="186" fontId="94" fillId="0" borderId="0" xfId="0" applyNumberFormat="1" applyFont="1" applyFill="1" applyBorder="1" applyAlignment="1">
      <alignment horizontal="right"/>
    </xf>
    <xf numFmtId="175" fontId="55" fillId="0" borderId="0" xfId="0" applyNumberFormat="1" applyFont="1" applyFill="1" applyBorder="1" applyAlignment="1">
      <alignment horizontal="right"/>
    </xf>
    <xf numFmtId="175" fontId="55" fillId="0" borderId="0" xfId="0" applyNumberFormat="1" applyFont="1" applyFill="1" applyBorder="1" applyAlignment="1">
      <alignment horizontal="center"/>
    </xf>
    <xf numFmtId="177" fontId="5" fillId="0" borderId="0" xfId="0" applyNumberFormat="1" applyFont="1" applyFill="1" applyAlignment="1">
      <alignment horizontal="center" wrapText="1"/>
    </xf>
    <xf numFmtId="177" fontId="5" fillId="0" borderId="0" xfId="0" applyNumberFormat="1" applyFont="1" applyAlignment="1">
      <alignment horizontal="center" wrapText="1"/>
    </xf>
    <xf numFmtId="0" fontId="35" fillId="0" borderId="0" xfId="0" applyFont="1" applyAlignment="1">
      <alignment vertical="center" wrapText="1"/>
    </xf>
    <xf numFmtId="6" fontId="87" fillId="0" borderId="0" xfId="2" applyNumberFormat="1" applyFont="1" applyFill="1" applyBorder="1" applyAlignment="1" applyProtection="1">
      <alignment horizontal="right"/>
    </xf>
    <xf numFmtId="0" fontId="35" fillId="0" borderId="0" xfId="0" applyFont="1" applyFill="1" applyAlignment="1">
      <alignment wrapText="1"/>
    </xf>
    <xf numFmtId="0" fontId="50" fillId="0" borderId="0" xfId="0" applyFont="1" applyAlignment="1">
      <alignment wrapText="1"/>
    </xf>
    <xf numFmtId="0" fontId="13" fillId="0" borderId="0" xfId="0" applyFont="1" applyAlignment="1">
      <alignment vertical="center" wrapText="1"/>
    </xf>
    <xf numFmtId="37" fontId="13" fillId="0" borderId="4" xfId="0" applyNumberFormat="1" applyFont="1" applyFill="1" applyBorder="1" applyAlignment="1">
      <alignment horizontal="right"/>
    </xf>
    <xf numFmtId="7" fontId="13" fillId="0" borderId="0" xfId="0" applyNumberFormat="1" applyFont="1"/>
    <xf numFmtId="187" fontId="13" fillId="0" borderId="0" xfId="0" applyNumberFormat="1" applyFont="1" applyFill="1" applyAlignment="1">
      <alignment horizontal="right"/>
    </xf>
    <xf numFmtId="169" fontId="11" fillId="0" borderId="0" xfId="3" applyNumberFormat="1" applyFont="1" applyFill="1" applyBorder="1" applyAlignment="1" applyProtection="1">
      <alignment horizontal="right"/>
    </xf>
    <xf numFmtId="169" fontId="13" fillId="0" borderId="0" xfId="3" applyNumberFormat="1" applyFont="1" applyFill="1" applyBorder="1" applyAlignment="1" applyProtection="1">
      <alignment horizontal="right"/>
    </xf>
    <xf numFmtId="169" fontId="11" fillId="0" borderId="4" xfId="3" applyNumberFormat="1" applyFont="1" applyFill="1" applyBorder="1" applyAlignment="1" applyProtection="1">
      <alignment horizontal="right"/>
    </xf>
    <xf numFmtId="165" fontId="13" fillId="0" borderId="0" xfId="3" applyNumberFormat="1" applyFont="1" applyFill="1" applyBorder="1" applyProtection="1"/>
    <xf numFmtId="0" fontId="13" fillId="0" borderId="0" xfId="0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54" fillId="0" borderId="0" xfId="0" applyFont="1" applyAlignment="1">
      <alignment wrapText="1"/>
    </xf>
    <xf numFmtId="0" fontId="54" fillId="0" borderId="0" xfId="0" applyFont="1" applyBorder="1" applyAlignment="1">
      <alignment horizontal="center" wrapText="1"/>
    </xf>
    <xf numFmtId="189" fontId="61" fillId="0" borderId="0" xfId="2" applyNumberFormat="1" applyFont="1" applyFill="1" applyBorder="1" applyAlignment="1" applyProtection="1">
      <alignment horizontal="right"/>
    </xf>
    <xf numFmtId="165" fontId="61" fillId="0" borderId="0" xfId="3" applyNumberFormat="1" applyFont="1" applyFill="1" applyAlignment="1">
      <alignment horizontal="right"/>
    </xf>
    <xf numFmtId="169" fontId="63" fillId="0" borderId="4" xfId="3" applyNumberFormat="1" applyFont="1" applyFill="1" applyBorder="1" applyAlignment="1" applyProtection="1">
      <alignment horizontal="right"/>
    </xf>
    <xf numFmtId="0" fontId="54" fillId="0" borderId="0" xfId="0" applyFont="1" applyBorder="1" applyAlignment="1">
      <alignment wrapText="1"/>
    </xf>
    <xf numFmtId="0" fontId="61" fillId="0" borderId="0" xfId="0" applyFont="1" applyFill="1" applyBorder="1" applyAlignment="1">
      <alignment vertical="center"/>
    </xf>
    <xf numFmtId="177" fontId="55" fillId="0" borderId="3" xfId="0" applyNumberFormat="1" applyFont="1" applyFill="1" applyBorder="1" applyAlignment="1">
      <alignment horizontal="center" vertical="center" wrapText="1"/>
    </xf>
    <xf numFmtId="185" fontId="45" fillId="0" borderId="0" xfId="0" applyNumberFormat="1" applyFont="1" applyFill="1" applyAlignment="1">
      <alignment horizontal="right"/>
    </xf>
    <xf numFmtId="0" fontId="99" fillId="0" borderId="0" xfId="0" applyFont="1" applyFill="1" applyAlignment="1">
      <alignment horizontal="right"/>
    </xf>
    <xf numFmtId="0" fontId="99" fillId="0" borderId="0" xfId="0" applyFont="1" applyAlignment="1">
      <alignment horizontal="right"/>
    </xf>
    <xf numFmtId="173" fontId="45" fillId="0" borderId="0" xfId="0" applyNumberFormat="1" applyFont="1" applyFill="1" applyAlignment="1">
      <alignment horizontal="right"/>
    </xf>
    <xf numFmtId="173" fontId="45" fillId="0" borderId="3" xfId="0" applyNumberFormat="1" applyFont="1" applyFill="1" applyBorder="1" applyAlignment="1">
      <alignment horizontal="right"/>
    </xf>
    <xf numFmtId="185" fontId="45" fillId="0" borderId="5" xfId="0" applyNumberFormat="1" applyFont="1" applyFill="1" applyBorder="1" applyAlignment="1">
      <alignment horizontal="right"/>
    </xf>
    <xf numFmtId="0" fontId="100" fillId="0" borderId="0" xfId="0" applyFont="1" applyAlignment="1">
      <alignment horizontal="left"/>
    </xf>
    <xf numFmtId="37" fontId="45" fillId="0" borderId="0" xfId="0" applyNumberFormat="1" applyFont="1"/>
    <xf numFmtId="37" fontId="45" fillId="0" borderId="0" xfId="0" applyNumberFormat="1" applyFont="1" applyFill="1"/>
    <xf numFmtId="0" fontId="99" fillId="0" borderId="0" xfId="0" applyFont="1" applyFill="1"/>
    <xf numFmtId="0" fontId="99" fillId="0" borderId="0" xfId="0" applyFont="1"/>
    <xf numFmtId="169" fontId="45" fillId="0" borderId="0" xfId="0" applyNumberFormat="1" applyFont="1"/>
    <xf numFmtId="169" fontId="45" fillId="0" borderId="0" xfId="0" applyNumberFormat="1" applyFont="1" applyFill="1" applyAlignment="1">
      <alignment horizontal="right"/>
    </xf>
    <xf numFmtId="0" fontId="40" fillId="0" borderId="0" xfId="0" applyFont="1" applyFill="1"/>
    <xf numFmtId="0" fontId="40" fillId="0" borderId="0" xfId="0" applyFont="1" applyFill="1" applyAlignment="1">
      <alignment vertical="center"/>
    </xf>
    <xf numFmtId="37" fontId="13" fillId="0" borderId="2" xfId="0" applyNumberFormat="1" applyFont="1" applyFill="1" applyBorder="1" applyAlignment="1">
      <alignment horizontal="right"/>
    </xf>
    <xf numFmtId="187" fontId="13" fillId="0" borderId="0" xfId="0" applyNumberFormat="1" applyFont="1" applyAlignment="1">
      <alignment horizontal="right"/>
    </xf>
    <xf numFmtId="39" fontId="13" fillId="0" borderId="3" xfId="0" applyNumberFormat="1" applyFont="1" applyFill="1" applyBorder="1" applyAlignment="1">
      <alignment horizontal="right"/>
    </xf>
    <xf numFmtId="39" fontId="13" fillId="0" borderId="0" xfId="0" applyNumberFormat="1" applyFont="1" applyFill="1" applyAlignment="1">
      <alignment horizontal="right"/>
    </xf>
    <xf numFmtId="39" fontId="13" fillId="0" borderId="0" xfId="0" applyNumberFormat="1" applyFont="1" applyAlignment="1">
      <alignment horizontal="right"/>
    </xf>
    <xf numFmtId="39" fontId="35" fillId="0" borderId="3" xfId="0" applyNumberFormat="1" applyFont="1" applyFill="1" applyBorder="1" applyAlignment="1">
      <alignment horizontal="right"/>
    </xf>
    <xf numFmtId="169" fontId="35" fillId="0" borderId="0" xfId="3" applyNumberFormat="1" applyFont="1" applyFill="1" applyBorder="1" applyAlignment="1" applyProtection="1">
      <alignment horizontal="right"/>
    </xf>
    <xf numFmtId="0" fontId="35" fillId="0" borderId="0" xfId="0" applyFont="1" applyFill="1" applyAlignment="1">
      <alignment horizontal="right"/>
    </xf>
    <xf numFmtId="7" fontId="35" fillId="0" borderId="0" xfId="0" applyNumberFormat="1" applyFont="1" applyFill="1" applyAlignment="1">
      <alignment horizontal="right"/>
    </xf>
    <xf numFmtId="165" fontId="35" fillId="0" borderId="0" xfId="3" applyNumberFormat="1" applyFont="1" applyFill="1" applyBorder="1" applyAlignment="1" applyProtection="1">
      <alignment horizontal="right"/>
    </xf>
    <xf numFmtId="0" fontId="40" fillId="0" borderId="0" xfId="0" applyFont="1" applyFill="1" applyAlignment="1">
      <alignment horizontal="right"/>
    </xf>
    <xf numFmtId="0" fontId="99" fillId="0" borderId="0" xfId="0" applyFont="1" applyFill="1" applyAlignment="1">
      <alignment vertical="center"/>
    </xf>
    <xf numFmtId="0" fontId="99" fillId="0" borderId="0" xfId="0" applyFont="1" applyFill="1" applyAlignment="1">
      <alignment vertical="top"/>
    </xf>
    <xf numFmtId="185" fontId="45" fillId="0" borderId="0" xfId="0" applyNumberFormat="1" applyFont="1" applyFill="1" applyAlignment="1">
      <alignment vertical="top"/>
    </xf>
    <xf numFmtId="173" fontId="45" fillId="0" borderId="0" xfId="0" applyNumberFormat="1" applyFont="1" applyFill="1" applyAlignment="1">
      <alignment vertical="top"/>
    </xf>
    <xf numFmtId="182" fontId="45" fillId="0" borderId="3" xfId="0" applyNumberFormat="1" applyFont="1" applyFill="1" applyBorder="1" applyAlignment="1">
      <alignment horizontal="right"/>
    </xf>
    <xf numFmtId="182" fontId="45" fillId="0" borderId="0" xfId="0" applyNumberFormat="1" applyFont="1" applyFill="1"/>
    <xf numFmtId="173" fontId="100" fillId="0" borderId="0" xfId="0" applyNumberFormat="1" applyFont="1" applyFill="1" applyAlignment="1">
      <alignment horizontal="right"/>
    </xf>
    <xf numFmtId="173" fontId="100" fillId="0" borderId="0" xfId="0" applyNumberFormat="1" applyFont="1" applyFill="1"/>
    <xf numFmtId="0" fontId="45" fillId="0" borderId="0" xfId="0" applyFont="1" applyFill="1" applyAlignment="1">
      <alignment horizontal="left" vertical="center"/>
    </xf>
    <xf numFmtId="0" fontId="45" fillId="0" borderId="0" xfId="0" applyFont="1" applyFill="1" applyAlignment="1">
      <alignment horizontal="left"/>
    </xf>
    <xf numFmtId="0" fontId="45" fillId="0" borderId="0" xfId="0" applyFont="1" applyFill="1" applyAlignment="1">
      <alignment vertical="center"/>
    </xf>
    <xf numFmtId="0" fontId="45" fillId="0" borderId="0" xfId="0" applyFont="1" applyFill="1"/>
    <xf numFmtId="0" fontId="45" fillId="0" borderId="0" xfId="0" applyFont="1" applyFill="1" applyAlignment="1">
      <alignment vertical="top"/>
    </xf>
    <xf numFmtId="189" fontId="45" fillId="0" borderId="0" xfId="2" applyNumberFormat="1" applyFont="1" applyFill="1" applyBorder="1" applyAlignment="1" applyProtection="1">
      <alignment horizontal="right"/>
    </xf>
    <xf numFmtId="189" fontId="45" fillId="0" borderId="0" xfId="2" applyNumberFormat="1" applyFont="1" applyFill="1" applyBorder="1" applyAlignment="1" applyProtection="1">
      <alignment vertical="top"/>
    </xf>
    <xf numFmtId="4" fontId="99" fillId="0" borderId="0" xfId="0" applyNumberFormat="1" applyFont="1" applyFill="1" applyAlignment="1">
      <alignment vertical="center"/>
    </xf>
    <xf numFmtId="4" fontId="99" fillId="0" borderId="0" xfId="0" applyNumberFormat="1" applyFont="1" applyFill="1"/>
    <xf numFmtId="37" fontId="100" fillId="0" borderId="0" xfId="0" applyNumberFormat="1" applyFont="1" applyFill="1" applyAlignment="1">
      <alignment horizontal="right"/>
    </xf>
    <xf numFmtId="37" fontId="100" fillId="0" borderId="0" xfId="0" applyNumberFormat="1" applyFont="1" applyFill="1"/>
    <xf numFmtId="173" fontId="45" fillId="0" borderId="2" xfId="0" applyNumberFormat="1" applyFont="1" applyFill="1" applyBorder="1" applyAlignment="1">
      <alignment horizontal="right"/>
    </xf>
    <xf numFmtId="188" fontId="103" fillId="0" borderId="0" xfId="2" applyNumberFormat="1" applyFont="1" applyFill="1" applyBorder="1" applyAlignment="1" applyProtection="1">
      <alignment horizontal="right"/>
    </xf>
    <xf numFmtId="176" fontId="103" fillId="0" borderId="0" xfId="2" applyNumberFormat="1" applyFont="1" applyFill="1" applyBorder="1" applyProtection="1"/>
    <xf numFmtId="37" fontId="45" fillId="0" borderId="6" xfId="0" applyNumberFormat="1" applyFont="1" applyFill="1" applyBorder="1" applyAlignment="1">
      <alignment horizontal="right"/>
    </xf>
    <xf numFmtId="185" fontId="45" fillId="0" borderId="0" xfId="0" applyNumberFormat="1" applyFont="1" applyFill="1"/>
    <xf numFmtId="8" fontId="99" fillId="0" borderId="0" xfId="0" applyNumberFormat="1" applyFont="1" applyFill="1"/>
    <xf numFmtId="187" fontId="45" fillId="0" borderId="5" xfId="0" applyNumberFormat="1" applyFont="1" applyFill="1" applyBorder="1" applyAlignment="1">
      <alignment horizontal="right"/>
    </xf>
    <xf numFmtId="187" fontId="45" fillId="0" borderId="0" xfId="0" applyNumberFormat="1" applyFont="1" applyFill="1"/>
    <xf numFmtId="166" fontId="99" fillId="0" borderId="0" xfId="0" applyNumberFormat="1" applyFont="1" applyFill="1" applyAlignment="1">
      <alignment horizontal="right"/>
    </xf>
    <xf numFmtId="166" fontId="99" fillId="0" borderId="0" xfId="0" applyNumberFormat="1" applyFont="1" applyFill="1"/>
    <xf numFmtId="0" fontId="45" fillId="0" borderId="0" xfId="0" applyFont="1" applyFill="1" applyAlignment="1">
      <alignment horizontal="left" vertical="top"/>
    </xf>
    <xf numFmtId="169" fontId="45" fillId="0" borderId="0" xfId="0" applyNumberFormat="1" applyFont="1" applyFill="1" applyAlignment="1">
      <alignment vertical="top"/>
    </xf>
    <xf numFmtId="169" fontId="45" fillId="0" borderId="0" xfId="0" applyNumberFormat="1" applyFont="1" applyFill="1"/>
    <xf numFmtId="187" fontId="45" fillId="0" borderId="0" xfId="0" applyNumberFormat="1" applyFont="1" applyFill="1" applyAlignment="1">
      <alignment horizontal="right"/>
    </xf>
    <xf numFmtId="187" fontId="61" fillId="0" borderId="0" xfId="0" applyNumberFormat="1" applyFont="1" applyFill="1"/>
    <xf numFmtId="177" fontId="85" fillId="0" borderId="0" xfId="0" applyNumberFormat="1" applyFont="1" applyFill="1" applyAlignment="1">
      <alignment horizontal="center"/>
    </xf>
    <xf numFmtId="177" fontId="85" fillId="0" borderId="0" xfId="0" applyNumberFormat="1" applyFont="1" applyFill="1" applyAlignment="1">
      <alignment horizontal="center" wrapText="1"/>
    </xf>
    <xf numFmtId="0" fontId="61" fillId="0" borderId="0" xfId="0" applyFont="1" applyFill="1" applyAlignment="1">
      <alignment horizontal="left" vertical="top" wrapText="1"/>
    </xf>
    <xf numFmtId="0" fontId="40" fillId="0" borderId="0" xfId="0" applyFont="1" applyFill="1" applyAlignment="1">
      <alignment horizontal="center" wrapText="1"/>
    </xf>
    <xf numFmtId="0" fontId="40" fillId="0" borderId="0" xfId="0" applyFont="1" applyFill="1" applyAlignment="1">
      <alignment horizontal="center" vertical="center"/>
    </xf>
    <xf numFmtId="0" fontId="52" fillId="0" borderId="0" xfId="0" applyFont="1" applyFill="1" applyAlignment="1">
      <alignment horizontal="center"/>
    </xf>
    <xf numFmtId="0" fontId="52" fillId="0" borderId="0" xfId="0" applyFont="1" applyFill="1" applyAlignment="1">
      <alignment vertical="center"/>
    </xf>
    <xf numFmtId="0" fontId="40" fillId="0" borderId="0" xfId="0" applyFont="1" applyFill="1" applyAlignment="1">
      <alignment horizontal="center" vertical="center" wrapText="1"/>
    </xf>
    <xf numFmtId="177" fontId="55" fillId="0" borderId="0" xfId="0" applyNumberFormat="1" applyFont="1" applyFill="1" applyAlignment="1">
      <alignment horizontal="center" wrapText="1"/>
    </xf>
    <xf numFmtId="0" fontId="55" fillId="0" borderId="0" xfId="0" applyFont="1" applyFill="1" applyAlignment="1">
      <alignment horizontal="center" wrapText="1"/>
    </xf>
    <xf numFmtId="0" fontId="55" fillId="0" borderId="0" xfId="0" applyFont="1" applyFill="1" applyBorder="1" applyAlignment="1">
      <alignment horizontal="center" wrapText="1"/>
    </xf>
    <xf numFmtId="0" fontId="45" fillId="0" borderId="0" xfId="0" applyFont="1" applyAlignment="1">
      <alignment horizontal="center"/>
    </xf>
    <xf numFmtId="0" fontId="106" fillId="0" borderId="0" xfId="0" applyFont="1" applyAlignment="1">
      <alignment horizontal="right"/>
    </xf>
    <xf numFmtId="0" fontId="85" fillId="0" borderId="0" xfId="0" applyFont="1" applyFill="1" applyAlignment="1">
      <alignment horizontal="center"/>
    </xf>
    <xf numFmtId="0" fontId="85" fillId="0" borderId="0" xfId="0" applyFont="1" applyAlignment="1">
      <alignment horizontal="center"/>
    </xf>
    <xf numFmtId="177" fontId="85" fillId="0" borderId="3" xfId="0" applyNumberFormat="1" applyFont="1" applyFill="1" applyBorder="1" applyAlignment="1">
      <alignment horizontal="center" vertical="center" wrapText="1"/>
    </xf>
    <xf numFmtId="0" fontId="55" fillId="0" borderId="6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/>
    </xf>
    <xf numFmtId="0" fontId="35" fillId="0" borderId="0" xfId="0" applyFont="1" applyFill="1" applyAlignment="1">
      <alignment horizontal="left"/>
    </xf>
    <xf numFmtId="166" fontId="35" fillId="0" borderId="0" xfId="0" applyNumberFormat="1" applyFont="1" applyFill="1" applyAlignment="1">
      <alignment horizontal="left"/>
    </xf>
    <xf numFmtId="0" fontId="53" fillId="0" borderId="0" xfId="0" applyFont="1" applyFill="1" applyAlignment="1">
      <alignment wrapText="1"/>
    </xf>
    <xf numFmtId="0" fontId="45" fillId="0" borderId="0" xfId="0" applyFont="1" applyFill="1" applyAlignment="1">
      <alignment wrapText="1"/>
    </xf>
    <xf numFmtId="0" fontId="13" fillId="0" borderId="0" xfId="0" applyFont="1" applyFill="1" applyAlignment="1">
      <alignment wrapText="1"/>
    </xf>
    <xf numFmtId="189" fontId="35" fillId="0" borderId="3" xfId="2" applyNumberFormat="1" applyFont="1" applyFill="1" applyBorder="1" applyAlignment="1" applyProtection="1">
      <alignment horizontal="right"/>
    </xf>
    <xf numFmtId="8" fontId="35" fillId="0" borderId="0" xfId="2" applyFont="1" applyFill="1" applyBorder="1" applyAlignment="1" applyProtection="1">
      <alignment horizontal="right"/>
    </xf>
    <xf numFmtId="40" fontId="35" fillId="0" borderId="3" xfId="1" applyFont="1" applyFill="1" applyBorder="1" applyAlignment="1" applyProtection="1">
      <alignment horizontal="right"/>
    </xf>
    <xf numFmtId="0" fontId="54" fillId="0" borderId="0" xfId="0" applyFont="1" applyFill="1" applyAlignment="1">
      <alignment wrapText="1"/>
    </xf>
    <xf numFmtId="0" fontId="50" fillId="0" borderId="0" xfId="0" applyFont="1" applyFill="1" applyAlignment="1">
      <alignment wrapText="1"/>
    </xf>
    <xf numFmtId="0" fontId="61" fillId="0" borderId="0" xfId="0" applyFont="1" applyFill="1" applyAlignment="1">
      <alignment horizontal="left" vertical="center"/>
    </xf>
    <xf numFmtId="0" fontId="61" fillId="0" borderId="0" xfId="0" applyFont="1" applyFill="1" applyAlignment="1">
      <alignment vertical="center" wrapText="1"/>
    </xf>
    <xf numFmtId="0" fontId="63" fillId="0" borderId="0" xfId="0" applyFont="1" applyFill="1" applyAlignment="1">
      <alignment vertical="center"/>
    </xf>
    <xf numFmtId="166" fontId="35" fillId="0" borderId="0" xfId="0" applyNumberFormat="1" applyFont="1" applyFill="1" applyAlignment="1">
      <alignment horizontal="left" vertical="center"/>
    </xf>
    <xf numFmtId="0" fontId="58" fillId="0" borderId="0" xfId="0" applyFont="1" applyAlignment="1">
      <alignment horizontal="left" wrapText="1"/>
    </xf>
    <xf numFmtId="0" fontId="57" fillId="0" borderId="0" xfId="0" applyFont="1" applyAlignment="1">
      <alignment horizontal="left" wrapText="1"/>
    </xf>
    <xf numFmtId="0" fontId="27" fillId="0" borderId="0" xfId="0" applyFont="1" applyAlignment="1">
      <alignment horizontal="center" vertical="center"/>
    </xf>
    <xf numFmtId="185" fontId="35" fillId="0" borderId="5" xfId="0" applyNumberFormat="1" applyFont="1" applyBorder="1" applyAlignment="1">
      <alignment horizontal="right"/>
    </xf>
    <xf numFmtId="185" fontId="42" fillId="0" borderId="0" xfId="0" applyNumberFormat="1" applyFont="1" applyAlignment="1">
      <alignment horizontal="right"/>
    </xf>
    <xf numFmtId="37" fontId="35" fillId="0" borderId="3" xfId="0" applyNumberFormat="1" applyFont="1" applyBorder="1" applyAlignment="1">
      <alignment horizontal="right"/>
    </xf>
    <xf numFmtId="37" fontId="42" fillId="0" borderId="0" xfId="0" applyNumberFormat="1" applyFont="1" applyAlignment="1">
      <alignment horizontal="right"/>
    </xf>
    <xf numFmtId="37" fontId="35" fillId="0" borderId="6" xfId="0" applyNumberFormat="1" applyFont="1" applyBorder="1" applyAlignment="1">
      <alignment horizontal="right"/>
    </xf>
    <xf numFmtId="166" fontId="42" fillId="0" borderId="0" xfId="0" applyNumberFormat="1" applyFont="1" applyAlignment="1">
      <alignment horizontal="right"/>
    </xf>
    <xf numFmtId="189" fontId="13" fillId="0" borderId="3" xfId="2" applyNumberFormat="1" applyFont="1" applyFill="1" applyBorder="1" applyAlignment="1" applyProtection="1">
      <alignment horizontal="right"/>
    </xf>
    <xf numFmtId="189" fontId="13" fillId="0" borderId="6" xfId="2" applyNumberFormat="1" applyFont="1" applyFill="1" applyBorder="1" applyAlignment="1" applyProtection="1">
      <alignment horizontal="right"/>
    </xf>
    <xf numFmtId="189" fontId="13" fillId="0" borderId="2" xfId="2" applyNumberFormat="1" applyFont="1" applyFill="1" applyBorder="1" applyAlignment="1" applyProtection="1">
      <alignment horizontal="right"/>
    </xf>
    <xf numFmtId="189" fontId="45" fillId="0" borderId="3" xfId="2" applyNumberFormat="1" applyFont="1" applyFill="1" applyBorder="1" applyAlignment="1" applyProtection="1">
      <alignment horizontal="right"/>
    </xf>
    <xf numFmtId="189" fontId="45" fillId="0" borderId="6" xfId="2" applyNumberFormat="1" applyFont="1" applyFill="1" applyBorder="1" applyAlignment="1" applyProtection="1">
      <alignment horizontal="right"/>
    </xf>
    <xf numFmtId="189" fontId="45" fillId="0" borderId="2" xfId="2" applyNumberFormat="1" applyFont="1" applyFill="1" applyBorder="1" applyAlignment="1" applyProtection="1">
      <alignment horizontal="right"/>
    </xf>
    <xf numFmtId="0" fontId="61" fillId="0" borderId="0" xfId="0" applyFont="1" applyFill="1" applyAlignment="1">
      <alignment wrapText="1"/>
    </xf>
    <xf numFmtId="189" fontId="56" fillId="0" borderId="0" xfId="0" applyNumberFormat="1" applyFont="1" applyFill="1" applyAlignment="1">
      <alignment horizontal="right"/>
    </xf>
    <xf numFmtId="0" fontId="63" fillId="0" borderId="0" xfId="0" applyFont="1" applyFill="1" applyAlignment="1">
      <alignment vertical="top" wrapText="1"/>
    </xf>
    <xf numFmtId="189" fontId="56" fillId="0" borderId="6" xfId="0" applyNumberFormat="1" applyFont="1" applyFill="1" applyBorder="1" applyAlignment="1">
      <alignment horizontal="right"/>
    </xf>
    <xf numFmtId="189" fontId="56" fillId="0" borderId="5" xfId="0" applyNumberFormat="1" applyFont="1" applyFill="1" applyBorder="1" applyAlignment="1">
      <alignment horizontal="right"/>
    </xf>
    <xf numFmtId="0" fontId="54" fillId="0" borderId="0" xfId="0" applyFont="1" applyFill="1"/>
    <xf numFmtId="175" fontId="61" fillId="0" borderId="0" xfId="0" applyNumberFormat="1" applyFont="1" applyFill="1" applyAlignment="1">
      <alignment horizontal="left"/>
    </xf>
    <xf numFmtId="175" fontId="55" fillId="0" borderId="0" xfId="0" applyNumberFormat="1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51" fillId="0" borderId="0" xfId="0" applyFont="1" applyFill="1" applyAlignment="1">
      <alignment horizontal="left"/>
    </xf>
    <xf numFmtId="2" fontId="13" fillId="0" borderId="0" xfId="0" applyNumberFormat="1" applyFont="1" applyFill="1"/>
    <xf numFmtId="39" fontId="9" fillId="0" borderId="0" xfId="0" applyNumberFormat="1" applyFont="1" applyFill="1"/>
    <xf numFmtId="189" fontId="61" fillId="0" borderId="4" xfId="2" applyNumberFormat="1" applyFont="1" applyFill="1" applyBorder="1" applyAlignment="1" applyProtection="1">
      <alignment horizontal="right"/>
    </xf>
    <xf numFmtId="5" fontId="45" fillId="0" borderId="0" xfId="0" applyNumberFormat="1" applyFont="1" applyFill="1"/>
    <xf numFmtId="174" fontId="100" fillId="0" borderId="0" xfId="0" applyNumberFormat="1" applyFont="1" applyFill="1"/>
    <xf numFmtId="185" fontId="35" fillId="0" borderId="2" xfId="0" applyNumberFormat="1" applyFont="1" applyFill="1" applyBorder="1" applyAlignment="1">
      <alignment horizontal="right"/>
    </xf>
    <xf numFmtId="173" fontId="35" fillId="0" borderId="0" xfId="0" applyNumberFormat="1" applyFont="1" applyFill="1" applyBorder="1" applyAlignment="1">
      <alignment horizontal="right"/>
    </xf>
    <xf numFmtId="7" fontId="13" fillId="0" borderId="0" xfId="0" applyNumberFormat="1" applyFont="1" applyFill="1"/>
    <xf numFmtId="8" fontId="13" fillId="0" borderId="0" xfId="2" applyFont="1" applyFill="1" applyBorder="1" applyAlignment="1" applyProtection="1">
      <alignment horizontal="right"/>
    </xf>
    <xf numFmtId="40" fontId="13" fillId="0" borderId="3" xfId="1" applyFont="1" applyFill="1" applyBorder="1" applyAlignment="1" applyProtection="1">
      <alignment horizontal="right"/>
    </xf>
    <xf numFmtId="189" fontId="35" fillId="0" borderId="2" xfId="2" applyNumberFormat="1" applyFont="1" applyFill="1" applyBorder="1" applyAlignment="1" applyProtection="1">
      <alignment horizontal="right"/>
    </xf>
    <xf numFmtId="0" fontId="57" fillId="0" borderId="0" xfId="0" applyFont="1" applyFill="1" applyAlignment="1">
      <alignment wrapText="1"/>
    </xf>
    <xf numFmtId="0" fontId="57" fillId="0" borderId="0" xfId="0" applyFont="1" applyFill="1" applyAlignment="1">
      <alignment vertical="top" wrapText="1"/>
    </xf>
    <xf numFmtId="0" fontId="61" fillId="0" borderId="0" xfId="0" applyFont="1" applyFill="1" applyAlignment="1">
      <alignment horizontal="left" vertical="top" wrapText="1"/>
    </xf>
    <xf numFmtId="0" fontId="42" fillId="0" borderId="0" xfId="0" applyFont="1" applyFill="1" applyAlignment="1">
      <alignment horizontal="left" vertical="center" wrapText="1"/>
    </xf>
    <xf numFmtId="0" fontId="67" fillId="0" borderId="0" xfId="0" applyFont="1" applyAlignment="1">
      <alignment horizontal="left" vertical="top" wrapText="1"/>
    </xf>
    <xf numFmtId="0" fontId="67" fillId="0" borderId="0" xfId="0" applyFont="1" applyFill="1" applyAlignment="1">
      <alignment horizontal="left" vertical="center" wrapText="1"/>
    </xf>
    <xf numFmtId="0" fontId="57" fillId="0" borderId="0" xfId="0" applyFont="1" applyFill="1" applyAlignment="1">
      <alignment horizontal="left" vertical="center" wrapText="1"/>
    </xf>
    <xf numFmtId="0" fontId="61" fillId="0" borderId="0" xfId="0" applyFont="1" applyFill="1" applyAlignment="1">
      <alignment horizontal="left" vertical="center" wrapText="1"/>
    </xf>
    <xf numFmtId="0" fontId="35" fillId="0" borderId="0" xfId="0" applyFont="1" applyFill="1" applyAlignment="1">
      <alignment horizontal="left" vertical="top" wrapText="1"/>
    </xf>
    <xf numFmtId="185" fontId="79" fillId="0" borderId="0" xfId="0" applyNumberFormat="1" applyFont="1" applyFill="1" applyBorder="1" applyAlignment="1">
      <alignment horizontal="right"/>
    </xf>
    <xf numFmtId="0" fontId="13" fillId="0" borderId="0" xfId="0" applyFont="1" applyFill="1" applyAlignment="1"/>
    <xf numFmtId="0" fontId="70" fillId="0" borderId="0" xfId="0" applyFont="1" applyAlignment="1">
      <alignment horizontal="left" vertical="center" wrapText="1"/>
    </xf>
    <xf numFmtId="0" fontId="61" fillId="0" borderId="0" xfId="0" applyFont="1" applyFill="1" applyAlignment="1">
      <alignment horizontal="left" vertical="top" wrapText="1"/>
    </xf>
    <xf numFmtId="0" fontId="45" fillId="0" borderId="0" xfId="0" applyFont="1" applyAlignment="1">
      <alignment horizontal="center"/>
    </xf>
    <xf numFmtId="0" fontId="110" fillId="0" borderId="0" xfId="0" applyFont="1" applyFill="1" applyBorder="1" applyAlignment="1">
      <alignment vertical="center"/>
    </xf>
    <xf numFmtId="0" fontId="110" fillId="0" borderId="0" xfId="0" applyFont="1" applyFill="1" applyAlignment="1">
      <alignment horizontal="center" wrapText="1"/>
    </xf>
    <xf numFmtId="0" fontId="110" fillId="0" borderId="0" xfId="0" applyFont="1" applyFill="1" applyAlignment="1">
      <alignment horizontal="center"/>
    </xf>
    <xf numFmtId="0" fontId="110" fillId="0" borderId="0" xfId="0" applyFont="1" applyFill="1" applyAlignment="1">
      <alignment horizontal="center" vertical="center"/>
    </xf>
    <xf numFmtId="0" fontId="112" fillId="0" borderId="0" xfId="0" applyFont="1" applyFill="1" applyAlignment="1">
      <alignment vertical="center"/>
    </xf>
    <xf numFmtId="0" fontId="109" fillId="0" borderId="0" xfId="0" applyFont="1" applyAlignment="1">
      <alignment horizontal="left" vertical="center" wrapText="1"/>
    </xf>
    <xf numFmtId="0" fontId="109" fillId="0" borderId="0" xfId="0" applyFont="1" applyAlignment="1">
      <alignment vertical="center"/>
    </xf>
    <xf numFmtId="0" fontId="109" fillId="0" borderId="0" xfId="0" applyFont="1" applyAlignment="1">
      <alignment horizontal="left" vertical="center"/>
    </xf>
    <xf numFmtId="37" fontId="113" fillId="0" borderId="0" xfId="0" applyNumberFormat="1" applyFont="1" applyFill="1" applyAlignment="1">
      <alignment horizontal="right"/>
    </xf>
    <xf numFmtId="0" fontId="65" fillId="0" borderId="0" xfId="0" applyFont="1" applyFill="1" applyAlignment="1">
      <alignment horizontal="right"/>
    </xf>
    <xf numFmtId="0" fontId="65" fillId="0" borderId="0" xfId="0" applyFont="1" applyAlignment="1">
      <alignment horizontal="right"/>
    </xf>
    <xf numFmtId="0" fontId="113" fillId="0" borderId="0" xfId="0" applyFont="1" applyAlignment="1">
      <alignment vertical="center"/>
    </xf>
    <xf numFmtId="37" fontId="113" fillId="0" borderId="3" xfId="0" applyNumberFormat="1" applyFont="1" applyFill="1" applyBorder="1" applyAlignment="1">
      <alignment horizontal="right"/>
    </xf>
    <xf numFmtId="37" fontId="109" fillId="0" borderId="0" xfId="0" applyNumberFormat="1" applyFont="1" applyFill="1" applyAlignment="1">
      <alignment horizontal="right"/>
    </xf>
    <xf numFmtId="0" fontId="113" fillId="0" borderId="0" xfId="0" applyFont="1" applyAlignment="1">
      <alignment horizontal="left" vertical="center"/>
    </xf>
    <xf numFmtId="0" fontId="113" fillId="0" borderId="0" xfId="0" applyFont="1" applyAlignment="1">
      <alignment vertical="center" wrapText="1"/>
    </xf>
    <xf numFmtId="37" fontId="115" fillId="0" borderId="0" xfId="0" applyNumberFormat="1" applyFont="1" applyFill="1" applyAlignment="1">
      <alignment horizontal="right"/>
    </xf>
    <xf numFmtId="37" fontId="113" fillId="0" borderId="4" xfId="0" applyNumberFormat="1" applyFont="1" applyFill="1" applyBorder="1" applyAlignment="1">
      <alignment horizontal="right"/>
    </xf>
    <xf numFmtId="37" fontId="116" fillId="0" borderId="0" xfId="0" applyNumberFormat="1" applyFont="1" applyFill="1" applyAlignment="1">
      <alignment horizontal="right"/>
    </xf>
    <xf numFmtId="187" fontId="113" fillId="0" borderId="0" xfId="0" applyNumberFormat="1" applyFont="1" applyFill="1" applyAlignment="1">
      <alignment horizontal="right"/>
    </xf>
    <xf numFmtId="7" fontId="113" fillId="0" borderId="0" xfId="0" applyNumberFormat="1" applyFont="1" applyFill="1" applyAlignment="1">
      <alignment horizontal="right"/>
    </xf>
    <xf numFmtId="167" fontId="113" fillId="0" borderId="3" xfId="0" applyNumberFormat="1" applyFont="1" applyFill="1" applyBorder="1" applyAlignment="1">
      <alignment horizontal="right"/>
    </xf>
    <xf numFmtId="167" fontId="109" fillId="0" borderId="0" xfId="0" applyNumberFormat="1" applyFont="1" applyFill="1" applyAlignment="1">
      <alignment horizontal="right"/>
    </xf>
    <xf numFmtId="167" fontId="113" fillId="0" borderId="0" xfId="0" applyNumberFormat="1" applyFont="1" applyFill="1" applyAlignment="1">
      <alignment horizontal="right"/>
    </xf>
    <xf numFmtId="167" fontId="113" fillId="0" borderId="6" xfId="0" applyNumberFormat="1" applyFont="1" applyFill="1" applyBorder="1" applyAlignment="1">
      <alignment horizontal="right"/>
    </xf>
    <xf numFmtId="187" fontId="113" fillId="0" borderId="4" xfId="0" applyNumberFormat="1" applyFont="1" applyFill="1" applyBorder="1" applyAlignment="1">
      <alignment horizontal="right"/>
    </xf>
    <xf numFmtId="7" fontId="116" fillId="0" borderId="0" xfId="0" applyNumberFormat="1" applyFont="1" applyFill="1" applyAlignment="1">
      <alignment horizontal="right"/>
    </xf>
    <xf numFmtId="169" fontId="65" fillId="0" borderId="0" xfId="3" applyNumberFormat="1" applyFont="1" applyFill="1" applyBorder="1" applyAlignment="1" applyProtection="1">
      <alignment horizontal="right"/>
    </xf>
    <xf numFmtId="169" fontId="113" fillId="0" borderId="0" xfId="3" applyNumberFormat="1" applyFont="1" applyFill="1" applyBorder="1" applyAlignment="1" applyProtection="1">
      <alignment horizontal="right"/>
    </xf>
    <xf numFmtId="42" fontId="65" fillId="0" borderId="0" xfId="0" applyNumberFormat="1" applyFont="1" applyFill="1" applyAlignment="1">
      <alignment horizontal="right"/>
    </xf>
    <xf numFmtId="38" fontId="65" fillId="0" borderId="0" xfId="0" applyNumberFormat="1" applyFont="1" applyFill="1" applyAlignment="1">
      <alignment horizontal="right"/>
    </xf>
    <xf numFmtId="164" fontId="113" fillId="0" borderId="0" xfId="0" applyNumberFormat="1" applyFont="1" applyFill="1" applyAlignment="1">
      <alignment horizontal="right"/>
    </xf>
    <xf numFmtId="187" fontId="65" fillId="0" borderId="0" xfId="0" applyNumberFormat="1" applyFont="1" applyFill="1" applyAlignment="1">
      <alignment horizontal="right"/>
    </xf>
    <xf numFmtId="8" fontId="113" fillId="0" borderId="0" xfId="0" applyNumberFormat="1" applyFont="1" applyFill="1" applyAlignment="1">
      <alignment horizontal="right"/>
    </xf>
    <xf numFmtId="37" fontId="65" fillId="0" borderId="0" xfId="0" applyNumberFormat="1" applyFont="1" applyFill="1" applyAlignment="1">
      <alignment horizontal="right"/>
    </xf>
    <xf numFmtId="0" fontId="70" fillId="0" borderId="0" xfId="0" applyFont="1" applyFill="1" applyAlignment="1">
      <alignment horizontal="left" vertical="center" wrapText="1"/>
    </xf>
    <xf numFmtId="0" fontId="117" fillId="0" borderId="0" xfId="0" applyFont="1" applyFill="1"/>
    <xf numFmtId="37" fontId="45" fillId="0" borderId="3" xfId="0" applyNumberFormat="1" applyFont="1" applyFill="1" applyBorder="1" applyAlignment="1">
      <alignment horizontal="right"/>
    </xf>
    <xf numFmtId="0" fontId="117" fillId="0" borderId="0" xfId="0" applyFont="1" applyFill="1" applyAlignment="1">
      <alignment horizontal="right"/>
    </xf>
    <xf numFmtId="37" fontId="45" fillId="0" borderId="0" xfId="0" applyNumberFormat="1" applyFont="1" applyFill="1" applyAlignment="1">
      <alignment horizontal="right"/>
    </xf>
    <xf numFmtId="37" fontId="45" fillId="0" borderId="0" xfId="0" applyNumberFormat="1" applyFont="1" applyAlignment="1">
      <alignment horizontal="right"/>
    </xf>
    <xf numFmtId="0" fontId="100" fillId="0" borderId="0" xfId="0" applyFont="1" applyFill="1"/>
    <xf numFmtId="2" fontId="45" fillId="0" borderId="0" xfId="0" applyNumberFormat="1" applyFont="1"/>
    <xf numFmtId="0" fontId="57" fillId="0" borderId="0" xfId="0" applyFont="1" applyAlignment="1">
      <alignment horizontal="left" wrapText="1"/>
    </xf>
    <xf numFmtId="0" fontId="57" fillId="0" borderId="0" xfId="0" applyFont="1" applyFill="1" applyAlignment="1">
      <alignment horizontal="left" vertical="top" wrapText="1"/>
    </xf>
    <xf numFmtId="0" fontId="65" fillId="0" borderId="0" xfId="0" applyFont="1" applyAlignment="1">
      <alignment vertical="center"/>
    </xf>
    <xf numFmtId="0" fontId="110" fillId="0" borderId="0" xfId="0" applyFont="1" applyAlignment="1">
      <alignment horizontal="center" vertical="center"/>
    </xf>
    <xf numFmtId="0" fontId="109" fillId="0" borderId="0" xfId="0" applyFont="1" applyFill="1" applyAlignment="1">
      <alignment vertical="center" wrapText="1"/>
    </xf>
    <xf numFmtId="0" fontId="109" fillId="0" borderId="0" xfId="0" applyFont="1" applyFill="1" applyAlignment="1">
      <alignment vertical="center"/>
    </xf>
    <xf numFmtId="37" fontId="113" fillId="0" borderId="0" xfId="0" applyNumberFormat="1" applyFont="1" applyFill="1" applyBorder="1" applyAlignment="1">
      <alignment horizontal="right"/>
    </xf>
    <xf numFmtId="37" fontId="113" fillId="0" borderId="0" xfId="0" applyNumberFormat="1" applyFont="1" applyAlignment="1">
      <alignment horizontal="right"/>
    </xf>
    <xf numFmtId="0" fontId="113" fillId="0" borderId="0" xfId="0" applyFont="1" applyFill="1" applyAlignment="1">
      <alignment vertical="center"/>
    </xf>
    <xf numFmtId="37" fontId="113" fillId="0" borderId="3" xfId="0" applyNumberFormat="1" applyFont="1" applyBorder="1" applyAlignment="1">
      <alignment horizontal="right"/>
    </xf>
    <xf numFmtId="0" fontId="113" fillId="0" borderId="0" xfId="0" applyFont="1" applyFill="1" applyAlignment="1">
      <alignment horizontal="left" vertical="center"/>
    </xf>
    <xf numFmtId="37" fontId="113" fillId="0" borderId="4" xfId="0" applyNumberFormat="1" applyFont="1" applyBorder="1" applyAlignment="1">
      <alignment horizontal="right"/>
    </xf>
    <xf numFmtId="0" fontId="113" fillId="0" borderId="0" xfId="0" applyFont="1" applyFill="1" applyAlignment="1">
      <alignment vertical="center" wrapText="1"/>
    </xf>
    <xf numFmtId="187" fontId="113" fillId="0" borderId="0" xfId="0" applyNumberFormat="1" applyFont="1" applyFill="1" applyBorder="1" applyAlignment="1">
      <alignment horizontal="right"/>
    </xf>
    <xf numFmtId="187" fontId="113" fillId="0" borderId="0" xfId="0" applyNumberFormat="1" applyFont="1" applyAlignment="1">
      <alignment horizontal="right"/>
    </xf>
    <xf numFmtId="167" fontId="113" fillId="0" borderId="0" xfId="0" applyNumberFormat="1" applyFont="1" applyFill="1" applyBorder="1" applyAlignment="1">
      <alignment horizontal="right"/>
    </xf>
    <xf numFmtId="167" fontId="113" fillId="0" borderId="3" xfId="0" applyNumberFormat="1" applyFont="1" applyBorder="1" applyAlignment="1">
      <alignment horizontal="right"/>
    </xf>
    <xf numFmtId="167" fontId="113" fillId="0" borderId="0" xfId="0" applyNumberFormat="1" applyFont="1" applyAlignment="1">
      <alignment horizontal="right"/>
    </xf>
    <xf numFmtId="167" fontId="113" fillId="0" borderId="6" xfId="0" applyNumberFormat="1" applyFont="1" applyBorder="1" applyAlignment="1">
      <alignment horizontal="right"/>
    </xf>
    <xf numFmtId="187" fontId="113" fillId="0" borderId="4" xfId="0" applyNumberFormat="1" applyFont="1" applyBorder="1" applyAlignment="1">
      <alignment horizontal="right"/>
    </xf>
    <xf numFmtId="169" fontId="65" fillId="0" borderId="0" xfId="3" applyNumberFormat="1" applyFont="1" applyFill="1" applyBorder="1" applyAlignment="1" applyProtection="1">
      <alignment horizontal="right" vertical="center"/>
    </xf>
    <xf numFmtId="165" fontId="65" fillId="0" borderId="0" xfId="3" applyNumberFormat="1" applyFont="1" applyFill="1" applyBorder="1" applyAlignment="1" applyProtection="1">
      <alignment horizontal="right"/>
    </xf>
    <xf numFmtId="0" fontId="113" fillId="0" borderId="0" xfId="0" applyFont="1" applyFill="1" applyAlignment="1">
      <alignment horizontal="left"/>
    </xf>
    <xf numFmtId="164" fontId="113" fillId="0" borderId="0" xfId="0" applyNumberFormat="1" applyFont="1" applyFill="1" applyBorder="1" applyAlignment="1">
      <alignment horizontal="right"/>
    </xf>
    <xf numFmtId="187" fontId="65" fillId="0" borderId="0" xfId="0" applyNumberFormat="1" applyFont="1" applyFill="1" applyBorder="1" applyAlignment="1">
      <alignment horizontal="right"/>
    </xf>
    <xf numFmtId="37" fontId="65" fillId="0" borderId="0" xfId="0" applyNumberFormat="1" applyFont="1" applyFill="1" applyBorder="1" applyAlignment="1">
      <alignment horizontal="right"/>
    </xf>
    <xf numFmtId="0" fontId="55" fillId="0" borderId="0" xfId="0" applyFont="1" applyFill="1" applyAlignment="1">
      <alignment horizontal="center" vertical="center" wrapText="1"/>
    </xf>
    <xf numFmtId="0" fontId="55" fillId="0" borderId="0" xfId="0" applyFont="1" applyFill="1" applyAlignment="1">
      <alignment horizontal="center" vertical="center"/>
    </xf>
    <xf numFmtId="0" fontId="56" fillId="0" borderId="0" xfId="0" applyFont="1" applyFill="1" applyAlignment="1">
      <alignment vertical="center"/>
    </xf>
    <xf numFmtId="5" fontId="61" fillId="0" borderId="0" xfId="0" applyNumberFormat="1" applyFont="1" applyFill="1" applyAlignment="1">
      <alignment horizontal="right"/>
    </xf>
    <xf numFmtId="173" fontId="61" fillId="0" borderId="3" xfId="0" applyNumberFormat="1" applyFont="1" applyFill="1" applyBorder="1" applyAlignment="1">
      <alignment horizontal="right"/>
    </xf>
    <xf numFmtId="183" fontId="61" fillId="0" borderId="0" xfId="0" applyNumberFormat="1" applyFont="1" applyFill="1" applyAlignment="1">
      <alignment horizontal="right"/>
    </xf>
    <xf numFmtId="0" fontId="63" fillId="0" borderId="0" xfId="0" applyFont="1" applyFill="1" applyAlignment="1">
      <alignment vertical="center" wrapText="1"/>
    </xf>
    <xf numFmtId="37" fontId="68" fillId="0" borderId="0" xfId="0" applyNumberFormat="1" applyFont="1" applyFill="1" applyAlignment="1">
      <alignment horizontal="right"/>
    </xf>
    <xf numFmtId="4" fontId="63" fillId="0" borderId="0" xfId="0" applyNumberFormat="1" applyFont="1" applyFill="1" applyAlignment="1">
      <alignment vertical="center"/>
    </xf>
    <xf numFmtId="173" fontId="61" fillId="0" borderId="2" xfId="0" applyNumberFormat="1" applyFont="1" applyFill="1" applyBorder="1" applyAlignment="1">
      <alignment horizontal="right"/>
    </xf>
    <xf numFmtId="0" fontId="63" fillId="0" borderId="0" xfId="0" applyFont="1" applyFill="1" applyAlignment="1">
      <alignment horizontal="left" vertical="top" wrapText="1"/>
    </xf>
    <xf numFmtId="173" fontId="68" fillId="0" borderId="0" xfId="0" applyNumberFormat="1" applyFont="1" applyFill="1" applyAlignment="1">
      <alignment horizontal="right"/>
    </xf>
    <xf numFmtId="184" fontId="68" fillId="0" borderId="0" xfId="0" applyNumberFormat="1" applyFont="1" applyFill="1" applyAlignment="1">
      <alignment horizontal="right"/>
    </xf>
    <xf numFmtId="189" fontId="61" fillId="0" borderId="3" xfId="2" applyNumberFormat="1" applyFont="1" applyFill="1" applyBorder="1" applyAlignment="1" applyProtection="1">
      <alignment horizontal="right"/>
    </xf>
    <xf numFmtId="185" fontId="61" fillId="0" borderId="5" xfId="0" applyNumberFormat="1" applyFont="1" applyFill="1" applyBorder="1" applyAlignment="1">
      <alignment horizontal="right"/>
    </xf>
    <xf numFmtId="172" fontId="120" fillId="0" borderId="0" xfId="0" applyNumberFormat="1" applyFont="1" applyFill="1" applyAlignment="1">
      <alignment horizontal="right"/>
    </xf>
    <xf numFmtId="8" fontId="63" fillId="0" borderId="0" xfId="0" applyNumberFormat="1" applyFont="1" applyAlignment="1">
      <alignment vertical="center"/>
    </xf>
    <xf numFmtId="8" fontId="121" fillId="0" borderId="0" xfId="0" applyNumberFormat="1" applyFont="1" applyFill="1" applyAlignment="1">
      <alignment horizontal="right"/>
    </xf>
    <xf numFmtId="166" fontId="63" fillId="0" borderId="0" xfId="0" applyNumberFormat="1" applyFont="1" applyFill="1" applyAlignment="1">
      <alignment horizontal="right"/>
    </xf>
    <xf numFmtId="0" fontId="63" fillId="0" borderId="0" xfId="0" applyFont="1"/>
    <xf numFmtId="0" fontId="68" fillId="0" borderId="0" xfId="0" applyFont="1" applyAlignment="1">
      <alignment horizontal="left" vertical="center"/>
    </xf>
    <xf numFmtId="2" fontId="61" fillId="0" borderId="0" xfId="0" applyNumberFormat="1" applyFont="1" applyAlignment="1">
      <alignment vertical="center"/>
    </xf>
    <xf numFmtId="0" fontId="63" fillId="0" borderId="0" xfId="0" applyFont="1" applyFill="1" applyAlignment="1">
      <alignment horizontal="center"/>
    </xf>
    <xf numFmtId="173" fontId="61" fillId="0" borderId="0" xfId="0" applyNumberFormat="1" applyFont="1" applyFill="1" applyAlignment="1">
      <alignment vertical="center"/>
    </xf>
    <xf numFmtId="169" fontId="61" fillId="0" borderId="0" xfId="0" applyNumberFormat="1" applyFont="1" applyFill="1" applyAlignment="1">
      <alignment horizontal="right"/>
    </xf>
    <xf numFmtId="38" fontId="61" fillId="0" borderId="0" xfId="1" applyNumberFormat="1" applyFont="1" applyFill="1" applyBorder="1" applyAlignment="1" applyProtection="1">
      <alignment horizontal="left" vertical="center"/>
    </xf>
    <xf numFmtId="8" fontId="63" fillId="0" borderId="0" xfId="0" applyNumberFormat="1" applyFont="1" applyFill="1" applyAlignment="1">
      <alignment horizontal="right"/>
    </xf>
    <xf numFmtId="0" fontId="11" fillId="0" borderId="0" xfId="0" quotePrefix="1" applyFont="1" applyFill="1" applyAlignment="1">
      <alignment horizontal="left"/>
    </xf>
    <xf numFmtId="0" fontId="27" fillId="0" borderId="0" xfId="0" applyFont="1" applyFill="1" applyAlignment="1">
      <alignment horizontal="center"/>
    </xf>
    <xf numFmtId="49" fontId="11" fillId="0" borderId="0" xfId="0" applyNumberFormat="1" applyFont="1" applyFill="1"/>
    <xf numFmtId="0" fontId="68" fillId="0" borderId="0" xfId="0" applyFont="1" applyBorder="1" applyAlignment="1">
      <alignment horizontal="left" vertical="center" wrapText="1"/>
    </xf>
    <xf numFmtId="185" fontId="1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177" fontId="6" fillId="0" borderId="0" xfId="0" applyNumberFormat="1" applyFont="1" applyFill="1" applyAlignment="1">
      <alignment horizontal="center" wrapText="1"/>
    </xf>
    <xf numFmtId="185" fontId="9" fillId="0" borderId="0" xfId="0" applyNumberFormat="1" applyFont="1" applyFill="1" applyAlignment="1">
      <alignment vertical="top"/>
    </xf>
    <xf numFmtId="173" fontId="9" fillId="0" borderId="0" xfId="0" applyNumberFormat="1" applyFont="1" applyFill="1" applyAlignment="1">
      <alignment vertical="top"/>
    </xf>
    <xf numFmtId="182" fontId="9" fillId="0" borderId="0" xfId="0" applyNumberFormat="1" applyFont="1" applyFill="1"/>
    <xf numFmtId="173" fontId="8" fillId="0" borderId="0" xfId="0" applyNumberFormat="1" applyFont="1" applyFill="1"/>
    <xf numFmtId="37" fontId="8" fillId="0" borderId="0" xfId="0" applyNumberFormat="1" applyFont="1" applyFill="1"/>
    <xf numFmtId="187" fontId="9" fillId="0" borderId="0" xfId="0" applyNumberFormat="1" applyFont="1" applyFill="1"/>
    <xf numFmtId="166" fontId="4" fillId="0" borderId="0" xfId="0" applyNumberFormat="1" applyFont="1" applyFill="1"/>
    <xf numFmtId="8" fontId="17" fillId="0" borderId="0" xfId="0" applyNumberFormat="1" applyFont="1" applyFill="1"/>
    <xf numFmtId="38" fontId="35" fillId="0" borderId="0" xfId="0" applyNumberFormat="1" applyFont="1" applyFill="1" applyAlignment="1">
      <alignment vertical="top"/>
    </xf>
    <xf numFmtId="0" fontId="3" fillId="0" borderId="0" xfId="0" applyFont="1" applyBorder="1" applyAlignment="1">
      <alignment vertical="center"/>
    </xf>
    <xf numFmtId="191" fontId="11" fillId="0" borderId="0" xfId="0" applyNumberFormat="1" applyFont="1" applyBorder="1"/>
    <xf numFmtId="0" fontId="5" fillId="0" borderId="0" xfId="0" applyFont="1" applyBorder="1" applyAlignment="1">
      <alignment horizontal="center"/>
    </xf>
    <xf numFmtId="0" fontId="49" fillId="0" borderId="0" xfId="0" applyFont="1" applyFill="1" applyAlignment="1">
      <alignment vertical="center"/>
    </xf>
    <xf numFmtId="7" fontId="11" fillId="0" borderId="0" xfId="0" applyNumberFormat="1" applyFont="1" applyFill="1"/>
    <xf numFmtId="192" fontId="4" fillId="0" borderId="0" xfId="0" applyNumberFormat="1" applyFont="1" applyFill="1"/>
    <xf numFmtId="0" fontId="3" fillId="0" borderId="0" xfId="0" applyFont="1" applyFill="1" applyAlignment="1"/>
    <xf numFmtId="0" fontId="122" fillId="0" borderId="0" xfId="0" applyFont="1" applyFill="1" applyAlignment="1">
      <alignment horizontal="left" wrapText="1"/>
    </xf>
    <xf numFmtId="0" fontId="74" fillId="0" borderId="0" xfId="0" applyFont="1" applyFill="1" applyAlignment="1">
      <alignment horizontal="left" wrapText="1"/>
    </xf>
    <xf numFmtId="0" fontId="27" fillId="0" borderId="0" xfId="0" applyFont="1" applyFill="1" applyAlignment="1">
      <alignment horizontal="center"/>
    </xf>
    <xf numFmtId="0" fontId="73" fillId="0" borderId="0" xfId="0" applyFont="1" applyFill="1" applyAlignment="1">
      <alignment horizontal="left"/>
    </xf>
    <xf numFmtId="0" fontId="73" fillId="0" borderId="0" xfId="0" quotePrefix="1" applyFont="1" applyFill="1" applyAlignment="1">
      <alignment horizontal="left" wrapText="1"/>
    </xf>
    <xf numFmtId="0" fontId="80" fillId="0" borderId="0" xfId="0" applyFont="1" applyFill="1" applyAlignment="1">
      <alignment horizontal="left" vertical="center"/>
    </xf>
    <xf numFmtId="0" fontId="83" fillId="0" borderId="0" xfId="0" applyFont="1" applyFill="1" applyAlignment="1">
      <alignment horizontal="left" wrapText="1"/>
    </xf>
    <xf numFmtId="0" fontId="35" fillId="0" borderId="0" xfId="0" applyFont="1" applyFill="1" applyAlignment="1">
      <alignment horizontal="left" wrapText="1"/>
    </xf>
    <xf numFmtId="0" fontId="61" fillId="0" borderId="0" xfId="0" applyFont="1" applyFill="1" applyAlignment="1">
      <alignment horizontal="left" vertical="top" wrapText="1"/>
    </xf>
    <xf numFmtId="0" fontId="62" fillId="0" borderId="0" xfId="0" applyFont="1" applyFill="1" applyAlignment="1">
      <alignment horizontal="left" wrapText="1"/>
    </xf>
    <xf numFmtId="0" fontId="99" fillId="0" borderId="0" xfId="0" applyFont="1" applyFill="1" applyAlignment="1">
      <alignment horizontal="center" vertical="center" wrapText="1"/>
    </xf>
    <xf numFmtId="4" fontId="99" fillId="0" borderId="0" xfId="0" applyNumberFormat="1" applyFont="1" applyFill="1" applyAlignment="1">
      <alignment horizontal="center" vertical="center" wrapText="1"/>
    </xf>
    <xf numFmtId="0" fontId="99" fillId="0" borderId="0" xfId="0" applyFont="1" applyFill="1" applyAlignment="1">
      <alignment horizontal="center" wrapText="1"/>
    </xf>
    <xf numFmtId="0" fontId="61" fillId="0" borderId="0" xfId="0" applyFont="1" applyFill="1" applyAlignment="1">
      <alignment horizontal="left" wrapText="1"/>
    </xf>
    <xf numFmtId="0" fontId="42" fillId="0" borderId="0" xfId="0" applyFont="1" applyFill="1" applyAlignment="1">
      <alignment horizontal="left" vertical="center" wrapText="1"/>
    </xf>
    <xf numFmtId="0" fontId="42" fillId="0" borderId="0" xfId="0" applyFont="1" applyFill="1" applyAlignment="1">
      <alignment horizontal="center" vertical="center" wrapText="1"/>
    </xf>
    <xf numFmtId="0" fontId="58" fillId="0" borderId="0" xfId="0" applyFont="1" applyFill="1" applyAlignment="1">
      <alignment horizontal="left" wrapText="1"/>
    </xf>
    <xf numFmtId="0" fontId="40" fillId="0" borderId="3" xfId="0" applyFont="1" applyFill="1" applyBorder="1" applyAlignment="1">
      <alignment horizontal="center" wrapText="1"/>
    </xf>
    <xf numFmtId="38" fontId="9" fillId="0" borderId="0" xfId="1" applyNumberFormat="1" applyFont="1" applyFill="1" applyBorder="1" applyAlignment="1" applyProtection="1">
      <alignment horizontal="left"/>
    </xf>
    <xf numFmtId="0" fontId="42" fillId="0" borderId="0" xfId="0" applyFont="1" applyFill="1" applyAlignment="1">
      <alignment horizontal="left" vertical="center"/>
    </xf>
    <xf numFmtId="0" fontId="53" fillId="0" borderId="0" xfId="0" applyFont="1" applyFill="1" applyAlignment="1">
      <alignment horizontal="left" vertical="center" wrapText="1"/>
    </xf>
    <xf numFmtId="0" fontId="58" fillId="0" borderId="0" xfId="0" applyFont="1" applyAlignment="1">
      <alignment horizontal="left" wrapText="1"/>
    </xf>
    <xf numFmtId="0" fontId="63" fillId="0" borderId="0" xfId="0" applyFont="1" applyFill="1" applyAlignment="1">
      <alignment horizontal="left" vertical="center" wrapText="1"/>
    </xf>
    <xf numFmtId="0" fontId="6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top" wrapText="1"/>
    </xf>
    <xf numFmtId="0" fontId="63" fillId="0" borderId="0" xfId="0" applyFont="1" applyFill="1" applyAlignment="1">
      <alignment horizontal="center" vertical="center" wrapText="1"/>
    </xf>
    <xf numFmtId="4" fontId="63" fillId="0" borderId="0" xfId="0" applyNumberFormat="1" applyFont="1" applyFill="1" applyAlignment="1">
      <alignment horizontal="center" vertical="center" wrapText="1"/>
    </xf>
    <xf numFmtId="0" fontId="63" fillId="0" borderId="0" xfId="0" applyFont="1" applyAlignment="1">
      <alignment horizontal="center" vertical="center" wrapText="1"/>
    </xf>
    <xf numFmtId="0" fontId="61" fillId="0" borderId="0" xfId="0" applyFont="1" applyAlignment="1">
      <alignment horizontal="center" vertical="top" wrapText="1"/>
    </xf>
    <xf numFmtId="0" fontId="27" fillId="0" borderId="0" xfId="0" applyFont="1" applyAlignment="1">
      <alignment horizontal="center"/>
    </xf>
    <xf numFmtId="0" fontId="35" fillId="0" borderId="0" xfId="0" applyFont="1" applyAlignment="1">
      <alignment horizontal="left" wrapText="1"/>
    </xf>
    <xf numFmtId="0" fontId="83" fillId="0" borderId="0" xfId="0" applyFont="1" applyAlignment="1">
      <alignment horizontal="left" wrapText="1"/>
    </xf>
    <xf numFmtId="0" fontId="11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2" fillId="0" borderId="0" xfId="0" applyFont="1" applyAlignment="1">
      <alignment horizontal="left" wrapText="1"/>
    </xf>
    <xf numFmtId="0" fontId="7" fillId="0" borderId="0" xfId="0" applyFont="1" applyAlignment="1">
      <alignment horizontal="center"/>
    </xf>
    <xf numFmtId="0" fontId="61" fillId="0" borderId="0" xfId="0" applyFont="1" applyAlignment="1">
      <alignment horizontal="left" wrapText="1"/>
    </xf>
    <xf numFmtId="0" fontId="45" fillId="0" borderId="0" xfId="0" applyFont="1" applyAlignment="1">
      <alignment horizontal="center" wrapText="1"/>
    </xf>
    <xf numFmtId="0" fontId="35" fillId="0" borderId="0" xfId="0" applyFont="1" applyAlignment="1">
      <alignment horizontal="center" wrapText="1"/>
    </xf>
    <xf numFmtId="0" fontId="40" fillId="0" borderId="3" xfId="0" applyFont="1" applyFill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  <xf numFmtId="0" fontId="57" fillId="0" borderId="0" xfId="0" applyFont="1" applyAlignment="1">
      <alignment horizontal="left" wrapText="1"/>
    </xf>
    <xf numFmtId="0" fontId="67" fillId="0" borderId="0" xfId="0" applyFont="1" applyAlignment="1">
      <alignment horizontal="left" vertical="top" wrapText="1"/>
    </xf>
    <xf numFmtId="0" fontId="53" fillId="0" borderId="0" xfId="0" applyFont="1" applyAlignment="1">
      <alignment horizontal="left" wrapText="1"/>
    </xf>
    <xf numFmtId="171" fontId="35" fillId="0" borderId="0" xfId="1" applyNumberFormat="1" applyFont="1" applyFill="1" applyBorder="1" applyAlignment="1" applyProtection="1">
      <alignment horizontal="center" wrapText="1"/>
    </xf>
    <xf numFmtId="0" fontId="35" fillId="0" borderId="0" xfId="0" applyFont="1" applyAlignment="1">
      <alignment horizontal="left" vertical="center" wrapText="1"/>
    </xf>
    <xf numFmtId="0" fontId="13" fillId="0" borderId="0" xfId="0" applyFont="1" applyFill="1" applyAlignment="1">
      <alignment horizontal="center"/>
    </xf>
    <xf numFmtId="0" fontId="35" fillId="0" borderId="0" xfId="0" applyFont="1" applyAlignment="1">
      <alignment horizontal="center" vertical="center" wrapText="1"/>
    </xf>
    <xf numFmtId="0" fontId="53" fillId="0" borderId="0" xfId="0" applyFont="1" applyAlignment="1">
      <alignment horizontal="left" vertical="center" wrapText="1"/>
    </xf>
    <xf numFmtId="0" fontId="58" fillId="0" borderId="0" xfId="0" applyFont="1" applyAlignment="1">
      <alignment horizontal="left" vertical="center" wrapText="1"/>
    </xf>
    <xf numFmtId="0" fontId="67" fillId="0" borderId="0" xfId="0" applyFont="1" applyFill="1" applyAlignment="1">
      <alignment horizontal="left" vertical="center" wrapText="1"/>
    </xf>
    <xf numFmtId="0" fontId="35" fillId="0" borderId="0" xfId="0" applyFont="1" applyBorder="1" applyAlignment="1">
      <alignment horizontal="center" vertical="center" wrapText="1"/>
    </xf>
    <xf numFmtId="171" fontId="35" fillId="0" borderId="0" xfId="1" applyNumberFormat="1" applyFont="1" applyFill="1" applyBorder="1" applyAlignment="1" applyProtection="1">
      <alignment horizontal="left" vertical="center" wrapText="1"/>
    </xf>
    <xf numFmtId="0" fontId="67" fillId="0" borderId="0" xfId="0" quotePrefix="1" applyFont="1" applyFill="1" applyAlignment="1">
      <alignment horizontal="left" vertical="top" wrapText="1"/>
    </xf>
    <xf numFmtId="0" fontId="67" fillId="0" borderId="0" xfId="0" applyFont="1" applyFill="1" applyAlignment="1">
      <alignment horizontal="left" vertical="top" wrapText="1"/>
    </xf>
    <xf numFmtId="0" fontId="59" fillId="0" borderId="0" xfId="0" applyFont="1" applyAlignment="1">
      <alignment horizontal="center" vertical="center" wrapText="1"/>
    </xf>
    <xf numFmtId="0" fontId="57" fillId="0" borderId="0" xfId="0" applyFont="1" applyFill="1" applyAlignment="1">
      <alignment horizontal="left" vertical="center" wrapText="1"/>
    </xf>
    <xf numFmtId="0" fontId="61" fillId="0" borderId="0" xfId="0" applyFont="1" applyAlignment="1">
      <alignment horizontal="left" vertical="center" wrapText="1"/>
    </xf>
    <xf numFmtId="0" fontId="68" fillId="0" borderId="0" xfId="0" applyFont="1" applyAlignment="1">
      <alignment horizontal="left" vertical="center" wrapText="1"/>
    </xf>
    <xf numFmtId="0" fontId="61" fillId="0" borderId="0" xfId="0" applyFont="1" applyAlignment="1">
      <alignment horizontal="center" vertical="center" wrapText="1"/>
    </xf>
    <xf numFmtId="0" fontId="61" fillId="0" borderId="0" xfId="0" applyFont="1" applyFill="1" applyAlignment="1">
      <alignment horizontal="left" vertical="center" wrapText="1"/>
    </xf>
    <xf numFmtId="0" fontId="68" fillId="0" borderId="0" xfId="0" applyFont="1" applyBorder="1" applyAlignment="1">
      <alignment horizontal="left" vertical="center" wrapText="1"/>
    </xf>
    <xf numFmtId="0" fontId="71" fillId="0" borderId="0" xfId="0" applyFont="1" applyAlignment="1">
      <alignment horizontal="center" vertical="center" wrapText="1"/>
    </xf>
    <xf numFmtId="0" fontId="70" fillId="0" borderId="0" xfId="0" applyFont="1" applyAlignment="1">
      <alignment horizontal="left" vertical="center" wrapText="1"/>
    </xf>
    <xf numFmtId="0" fontId="93" fillId="0" borderId="0" xfId="0" applyFont="1" applyAlignment="1">
      <alignment horizontal="left" wrapText="1"/>
    </xf>
    <xf numFmtId="0" fontId="65" fillId="0" borderId="0" xfId="0" applyFont="1" applyAlignment="1">
      <alignment horizontal="center" vertical="top" wrapText="1"/>
    </xf>
    <xf numFmtId="0" fontId="113" fillId="0" borderId="0" xfId="0" applyFont="1" applyAlignment="1">
      <alignment horizontal="center" vertical="center" wrapText="1"/>
    </xf>
    <xf numFmtId="0" fontId="109" fillId="0" borderId="0" xfId="0" applyFont="1" applyAlignment="1">
      <alignment horizontal="left" vertical="center" wrapText="1"/>
    </xf>
    <xf numFmtId="0" fontId="109" fillId="0" borderId="0" xfId="0" applyFont="1" applyAlignment="1">
      <alignment horizontal="center" vertical="center" wrapText="1"/>
    </xf>
    <xf numFmtId="0" fontId="113" fillId="0" borderId="0" xfId="0" applyFont="1" applyAlignment="1">
      <alignment horizontal="left" vertical="center" wrapText="1"/>
    </xf>
    <xf numFmtId="0" fontId="113" fillId="0" borderId="0" xfId="0" applyFont="1" applyAlignment="1">
      <alignment horizontal="center" vertical="center"/>
    </xf>
    <xf numFmtId="0" fontId="69" fillId="0" borderId="0" xfId="0" applyFont="1" applyAlignment="1">
      <alignment horizontal="center" vertical="center"/>
    </xf>
    <xf numFmtId="0" fontId="110" fillId="0" borderId="3" xfId="0" applyFont="1" applyFill="1" applyBorder="1" applyAlignment="1">
      <alignment horizontal="center" vertical="center" wrapText="1"/>
    </xf>
    <xf numFmtId="0" fontId="110" fillId="0" borderId="3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113" fillId="0" borderId="0" xfId="0" applyFont="1" applyFill="1" applyAlignment="1">
      <alignment horizontal="center" vertical="center" wrapText="1"/>
    </xf>
    <xf numFmtId="0" fontId="113" fillId="0" borderId="0" xfId="0" applyFont="1" applyFill="1" applyAlignment="1">
      <alignment horizontal="left" vertical="center" wrapText="1"/>
    </xf>
    <xf numFmtId="0" fontId="69" fillId="0" borderId="0" xfId="0" applyFont="1" applyAlignment="1">
      <alignment horizontal="center" vertical="center" wrapText="1"/>
    </xf>
    <xf numFmtId="0" fontId="70" fillId="0" borderId="0" xfId="0" applyFont="1" applyFill="1" applyAlignment="1">
      <alignment horizontal="left" vertical="center" wrapText="1"/>
    </xf>
    <xf numFmtId="0" fontId="109" fillId="0" borderId="0" xfId="0" applyFont="1" applyFill="1" applyAlignment="1">
      <alignment horizontal="left" vertical="center" wrapText="1"/>
    </xf>
    <xf numFmtId="0" fontId="61" fillId="0" borderId="0" xfId="0" applyFont="1" applyAlignment="1">
      <alignment horizontal="center" wrapText="1"/>
    </xf>
    <xf numFmtId="0" fontId="68" fillId="0" borderId="0" xfId="0" applyFont="1" applyAlignment="1">
      <alignment horizontal="center" wrapText="1"/>
    </xf>
    <xf numFmtId="0" fontId="51" fillId="0" borderId="0" xfId="0" applyFont="1" applyFill="1" applyAlignment="1">
      <alignment horizontal="center" wrapText="1"/>
    </xf>
    <xf numFmtId="0" fontId="61" fillId="0" borderId="0" xfId="0" applyFont="1" applyFill="1" applyAlignment="1">
      <alignment horizontal="center" wrapText="1"/>
    </xf>
    <xf numFmtId="0" fontId="9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27" fillId="0" borderId="0" xfId="0" applyFont="1" applyAlignment="1">
      <alignment horizontal="center" vertical="center" wrapText="1"/>
    </xf>
    <xf numFmtId="0" fontId="55" fillId="0" borderId="3" xfId="0" applyFont="1" applyFill="1" applyBorder="1" applyAlignment="1">
      <alignment horizontal="center" wrapText="1"/>
    </xf>
    <xf numFmtId="0" fontId="55" fillId="0" borderId="3" xfId="0" applyFont="1" applyBorder="1" applyAlignment="1">
      <alignment horizont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72" fillId="0" borderId="0" xfId="0" applyFont="1" applyFill="1" applyAlignment="1">
      <alignment horizontal="left" vertical="center" wrapText="1"/>
    </xf>
    <xf numFmtId="0" fontId="67" fillId="0" borderId="0" xfId="0" applyFont="1" applyAlignment="1">
      <alignment horizontal="center" vertical="top" wrapText="1"/>
    </xf>
    <xf numFmtId="0" fontId="63" fillId="0" borderId="0" xfId="0" applyFont="1" applyFill="1" applyAlignment="1">
      <alignment horizontal="center" vertical="top" wrapText="1"/>
    </xf>
    <xf numFmtId="0" fontId="55" fillId="0" borderId="0" xfId="0" applyFont="1" applyFill="1" applyAlignment="1">
      <alignment horizontal="center" vertical="center" wrapText="1"/>
    </xf>
    <xf numFmtId="0" fontId="54" fillId="0" borderId="0" xfId="0" applyFont="1" applyFill="1" applyAlignment="1">
      <alignment horizontal="left" wrapText="1"/>
    </xf>
    <xf numFmtId="0" fontId="60" fillId="0" borderId="3" xfId="0" applyFont="1" applyFill="1" applyBorder="1" applyAlignment="1">
      <alignment horizontal="center" wrapText="1"/>
    </xf>
    <xf numFmtId="0" fontId="4" fillId="0" borderId="0" xfId="0" applyFont="1" applyFill="1" applyAlignment="1">
      <alignment horizontal="left" vertical="top" wrapText="1"/>
    </xf>
    <xf numFmtId="0" fontId="60" fillId="0" borderId="3" xfId="0" applyFont="1" applyFill="1" applyBorder="1" applyAlignment="1">
      <alignment horizontal="center"/>
    </xf>
    <xf numFmtId="0" fontId="67" fillId="0" borderId="0" xfId="0" applyFont="1" applyAlignment="1">
      <alignment horizontal="left" wrapText="1"/>
    </xf>
    <xf numFmtId="0" fontId="63" fillId="0" borderId="0" xfId="0" applyFont="1" applyFill="1" applyAlignment="1">
      <alignment horizontal="center" vertical="top"/>
    </xf>
    <xf numFmtId="0" fontId="63" fillId="0" borderId="0" xfId="0" applyFont="1" applyAlignment="1">
      <alignment horizontal="center" vertical="top" wrapText="1"/>
    </xf>
    <xf numFmtId="0" fontId="13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wrapText="1"/>
    </xf>
    <xf numFmtId="0" fontId="8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wrapText="1"/>
    </xf>
    <xf numFmtId="0" fontId="27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 wrapText="1"/>
    </xf>
    <xf numFmtId="0" fontId="35" fillId="0" borderId="0" xfId="0" applyFont="1" applyFill="1" applyAlignment="1">
      <alignment horizontal="center"/>
    </xf>
    <xf numFmtId="0" fontId="35" fillId="0" borderId="0" xfId="0" applyFont="1" applyFill="1" applyAlignment="1">
      <alignment horizontal="center" wrapText="1"/>
    </xf>
    <xf numFmtId="0" fontId="57" fillId="0" borderId="0" xfId="0" applyFont="1" applyFill="1" applyAlignment="1">
      <alignment horizontal="left" vertical="top" wrapText="1"/>
    </xf>
    <xf numFmtId="0" fontId="53" fillId="0" borderId="0" xfId="0" applyFont="1" applyFill="1" applyAlignment="1">
      <alignment horizontal="left" wrapText="1"/>
    </xf>
    <xf numFmtId="0" fontId="13" fillId="0" borderId="0" xfId="0" applyFont="1" applyAlignment="1">
      <alignment horizontal="left" wrapText="1"/>
    </xf>
    <xf numFmtId="0" fontId="44" fillId="0" borderId="0" xfId="0" applyFont="1" applyAlignment="1">
      <alignment horizontal="center" vertical="center"/>
    </xf>
    <xf numFmtId="0" fontId="35" fillId="0" borderId="0" xfId="0" applyFont="1" applyFill="1" applyAlignment="1">
      <alignment horizontal="left" vertical="top" wrapText="1"/>
    </xf>
    <xf numFmtId="0" fontId="50" fillId="0" borderId="0" xfId="0" applyFont="1" applyAlignment="1">
      <alignment horizontal="left" wrapText="1"/>
    </xf>
    <xf numFmtId="0" fontId="45" fillId="0" borderId="0" xfId="0" applyFont="1" applyAlignment="1">
      <alignment horizontal="center"/>
    </xf>
    <xf numFmtId="0" fontId="45" fillId="0" borderId="0" xfId="0" applyFont="1" applyFill="1" applyAlignment="1">
      <alignment horizontal="center" wrapText="1"/>
    </xf>
    <xf numFmtId="0" fontId="13" fillId="0" borderId="0" xfId="0" applyFont="1" applyFill="1" applyAlignment="1">
      <alignment horizontal="left" wrapText="1"/>
    </xf>
    <xf numFmtId="0" fontId="53" fillId="0" borderId="0" xfId="0" applyFont="1" applyAlignment="1">
      <alignment horizontal="center" wrapText="1"/>
    </xf>
    <xf numFmtId="0" fontId="57" fillId="0" borderId="0" xfId="0" applyFont="1" applyAlignment="1">
      <alignment horizontal="center" wrapText="1"/>
    </xf>
    <xf numFmtId="0" fontId="67" fillId="0" borderId="0" xfId="0" applyFont="1" applyFill="1" applyAlignment="1">
      <alignment horizontal="left" wrapText="1"/>
    </xf>
  </cellXfs>
  <cellStyles count="5">
    <cellStyle name="Comma" xfId="1" builtinId="3"/>
    <cellStyle name="Currency" xfId="2" builtinId="4"/>
    <cellStyle name="Normal" xfId="0" builtinId="0"/>
    <cellStyle name="Normal 33" xfId="4" xr:uid="{5FCC7F58-38BF-4A80-8573-A430923000EF}"/>
    <cellStyle name="Percent" xfId="3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CFC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1866900</xdr:colOff>
      <xdr:row>18</xdr:row>
      <xdr:rowOff>152400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066925" y="509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1866900</xdr:colOff>
      <xdr:row>10</xdr:row>
      <xdr:rowOff>152400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2066925" y="504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3.bin"/><Relationship Id="rId4" Type="http://schemas.openxmlformats.org/officeDocument/2006/relationships/customProperty" Target="../customProperty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61"/>
  <sheetViews>
    <sheetView zoomScaleNormal="100" workbookViewId="0">
      <selection sqref="A1:I1"/>
    </sheetView>
  </sheetViews>
  <sheetFormatPr defaultColWidth="10.625" defaultRowHeight="15"/>
  <cols>
    <col min="1" max="1" width="42.375" style="95" bestFit="1" customWidth="1"/>
    <col min="2" max="2" width="1.75" style="95" customWidth="1"/>
    <col min="3" max="3" width="7.75" style="126" customWidth="1"/>
    <col min="4" max="4" width="1.75" style="93" customWidth="1"/>
    <col min="5" max="5" width="7.75" style="93" customWidth="1"/>
    <col min="6" max="6" width="1.75" style="93" customWidth="1"/>
    <col min="7" max="7" width="7.75" style="93" customWidth="1"/>
    <col min="8" max="8" width="1.75" style="93" customWidth="1"/>
    <col min="9" max="9" width="7.75" style="93" customWidth="1"/>
    <col min="10" max="11" width="10.625" style="93" customWidth="1"/>
    <col min="12" max="12" width="10.625" style="93"/>
    <col min="13" max="16384" width="10.625" style="47"/>
  </cols>
  <sheetData>
    <row r="1" spans="1:12" s="52" customFormat="1" ht="21.6" customHeight="1">
      <c r="A1" s="760" t="s">
        <v>0</v>
      </c>
      <c r="B1" s="760"/>
      <c r="C1" s="760"/>
      <c r="D1" s="760"/>
      <c r="E1" s="760"/>
      <c r="F1" s="760"/>
      <c r="G1" s="760"/>
      <c r="H1" s="760"/>
      <c r="I1" s="760"/>
      <c r="J1" s="107"/>
      <c r="K1" s="107"/>
      <c r="L1" s="107"/>
    </row>
    <row r="2" spans="1:12" s="52" customFormat="1" ht="21.6" customHeight="1">
      <c r="A2" s="760" t="s">
        <v>345</v>
      </c>
      <c r="B2" s="760"/>
      <c r="C2" s="760"/>
      <c r="D2" s="760"/>
      <c r="E2" s="760"/>
      <c r="F2" s="760"/>
      <c r="G2" s="760"/>
      <c r="H2" s="760"/>
      <c r="I2" s="760"/>
      <c r="J2" s="107"/>
      <c r="K2" s="107"/>
      <c r="L2" s="107"/>
    </row>
    <row r="3" spans="1:12" s="52" customFormat="1" ht="21.6" customHeight="1">
      <c r="A3" s="760" t="s">
        <v>168</v>
      </c>
      <c r="B3" s="760"/>
      <c r="C3" s="760"/>
      <c r="D3" s="760"/>
      <c r="E3" s="760"/>
      <c r="F3" s="760"/>
      <c r="G3" s="760"/>
      <c r="H3" s="760"/>
      <c r="I3" s="760"/>
      <c r="J3" s="107"/>
      <c r="K3" s="107"/>
      <c r="L3" s="107"/>
    </row>
    <row r="4" spans="1:12">
      <c r="A4" s="762" t="s">
        <v>172</v>
      </c>
      <c r="B4" s="762"/>
      <c r="C4" s="762"/>
      <c r="D4" s="762"/>
      <c r="E4" s="762"/>
      <c r="F4" s="762"/>
      <c r="G4" s="762"/>
      <c r="H4" s="762"/>
      <c r="I4" s="762"/>
    </row>
    <row r="5" spans="1:12">
      <c r="A5" s="761" t="s">
        <v>1</v>
      </c>
      <c r="B5" s="761"/>
      <c r="C5" s="761"/>
      <c r="D5" s="761"/>
      <c r="E5" s="761"/>
      <c r="F5" s="761"/>
      <c r="G5" s="761"/>
      <c r="H5" s="761"/>
      <c r="I5" s="761"/>
    </row>
    <row r="6" spans="1:12" s="33" customFormat="1" ht="15.75">
      <c r="A6" s="276"/>
      <c r="B6" s="277"/>
      <c r="C6" s="278" t="s">
        <v>2</v>
      </c>
      <c r="D6" s="277"/>
      <c r="E6" s="278" t="s">
        <v>44</v>
      </c>
      <c r="F6" s="279"/>
      <c r="G6" s="278" t="s">
        <v>119</v>
      </c>
      <c r="H6" s="280"/>
      <c r="I6" s="278" t="s">
        <v>169</v>
      </c>
      <c r="J6" s="115"/>
      <c r="K6" s="115"/>
      <c r="L6" s="115"/>
    </row>
    <row r="7" spans="1:12" s="33" customFormat="1" ht="15.75">
      <c r="A7" s="281" t="s">
        <v>3</v>
      </c>
      <c r="B7" s="277"/>
      <c r="C7" s="282"/>
      <c r="D7" s="277"/>
      <c r="E7" s="282"/>
      <c r="F7" s="277"/>
      <c r="G7" s="277"/>
      <c r="H7" s="277"/>
      <c r="I7" s="277"/>
      <c r="J7" s="115"/>
      <c r="K7" s="115"/>
      <c r="L7" s="115"/>
    </row>
    <row r="8" spans="1:12">
      <c r="A8" s="277" t="s">
        <v>4</v>
      </c>
      <c r="B8" s="283"/>
      <c r="C8" s="284"/>
      <c r="D8" s="283"/>
      <c r="E8" s="284"/>
      <c r="F8" s="283"/>
      <c r="G8" s="283"/>
      <c r="H8" s="283"/>
      <c r="I8" s="283"/>
    </row>
    <row r="9" spans="1:12">
      <c r="A9" s="285" t="s">
        <v>5</v>
      </c>
      <c r="B9" s="283"/>
      <c r="C9" s="286">
        <v>7087</v>
      </c>
      <c r="D9" s="283"/>
      <c r="E9" s="286">
        <v>6897</v>
      </c>
      <c r="F9" s="287"/>
      <c r="G9" s="286">
        <v>6856</v>
      </c>
      <c r="H9" s="286"/>
      <c r="I9" s="286">
        <v>6501</v>
      </c>
    </row>
    <row r="10" spans="1:12">
      <c r="A10" s="285" t="s">
        <v>6</v>
      </c>
      <c r="B10" s="283"/>
      <c r="C10" s="288">
        <v>12069</v>
      </c>
      <c r="D10" s="283"/>
      <c r="E10" s="288">
        <v>11863</v>
      </c>
      <c r="F10" s="289"/>
      <c r="G10" s="288">
        <v>10188</v>
      </c>
      <c r="H10" s="290"/>
      <c r="I10" s="288">
        <v>10087</v>
      </c>
    </row>
    <row r="11" spans="1:12">
      <c r="A11" s="285" t="s">
        <v>7</v>
      </c>
      <c r="B11" s="283"/>
      <c r="C11" s="288">
        <v>587</v>
      </c>
      <c r="D11" s="283"/>
      <c r="E11" s="288">
        <v>637</v>
      </c>
      <c r="F11" s="289"/>
      <c r="G11" s="288">
        <v>604</v>
      </c>
      <c r="H11" s="290"/>
      <c r="I11" s="288">
        <v>614</v>
      </c>
    </row>
    <row r="12" spans="1:12">
      <c r="A12" s="285" t="s">
        <v>8</v>
      </c>
      <c r="B12" s="283"/>
      <c r="C12" s="291">
        <v>837</v>
      </c>
      <c r="D12" s="283"/>
      <c r="E12" s="291">
        <v>968</v>
      </c>
      <c r="F12" s="292"/>
      <c r="G12" s="291">
        <v>962</v>
      </c>
      <c r="H12" s="290"/>
      <c r="I12" s="291">
        <v>1005</v>
      </c>
    </row>
    <row r="13" spans="1:12">
      <c r="A13" s="285" t="s">
        <v>9</v>
      </c>
      <c r="B13" s="283"/>
      <c r="C13" s="293">
        <v>20580</v>
      </c>
      <c r="D13" s="283"/>
      <c r="E13" s="293">
        <v>20365</v>
      </c>
      <c r="F13" s="294"/>
      <c r="G13" s="293">
        <v>18610</v>
      </c>
      <c r="H13" s="295"/>
      <c r="I13" s="293">
        <v>18207</v>
      </c>
    </row>
    <row r="14" spans="1:12">
      <c r="A14" s="285"/>
      <c r="B14" s="283"/>
      <c r="C14" s="288"/>
      <c r="D14" s="283"/>
      <c r="E14" s="288"/>
      <c r="F14" s="294"/>
      <c r="G14" s="288"/>
      <c r="H14" s="295"/>
      <c r="I14" s="288"/>
    </row>
    <row r="15" spans="1:12">
      <c r="A15" s="277" t="s">
        <v>10</v>
      </c>
      <c r="B15" s="283"/>
      <c r="C15" s="284"/>
      <c r="D15" s="283"/>
      <c r="E15" s="284"/>
      <c r="F15" s="283"/>
      <c r="G15" s="284"/>
      <c r="H15" s="284"/>
      <c r="I15" s="284"/>
    </row>
    <row r="16" spans="1:12">
      <c r="A16" s="285" t="s">
        <v>11</v>
      </c>
      <c r="B16" s="283"/>
      <c r="C16" s="296">
        <v>26268</v>
      </c>
      <c r="D16" s="297"/>
      <c r="E16" s="296">
        <v>27874</v>
      </c>
      <c r="F16" s="298"/>
      <c r="G16" s="296">
        <v>29108</v>
      </c>
      <c r="H16" s="296"/>
      <c r="I16" s="288">
        <v>30525</v>
      </c>
    </row>
    <row r="17" spans="1:11">
      <c r="A17" s="285" t="s">
        <v>12</v>
      </c>
      <c r="B17" s="283"/>
      <c r="C17" s="296">
        <v>13012</v>
      </c>
      <c r="D17" s="297"/>
      <c r="E17" s="296">
        <v>14930</v>
      </c>
      <c r="F17" s="298"/>
      <c r="G17" s="296">
        <v>16839</v>
      </c>
      <c r="H17" s="296"/>
      <c r="I17" s="288">
        <v>17880</v>
      </c>
    </row>
    <row r="18" spans="1:11">
      <c r="A18" s="285" t="s">
        <v>13</v>
      </c>
      <c r="B18" s="283"/>
      <c r="C18" s="296">
        <v>7486</v>
      </c>
      <c r="D18" s="297"/>
      <c r="E18" s="296">
        <v>8098</v>
      </c>
      <c r="F18" s="298"/>
      <c r="G18" s="296">
        <v>8792</v>
      </c>
      <c r="H18" s="296"/>
      <c r="I18" s="288">
        <v>9203</v>
      </c>
    </row>
    <row r="19" spans="1:11">
      <c r="A19" s="285" t="s">
        <v>14</v>
      </c>
      <c r="B19" s="283"/>
      <c r="C19" s="296">
        <v>9282</v>
      </c>
      <c r="D19" s="297"/>
      <c r="E19" s="296">
        <v>9806</v>
      </c>
      <c r="F19" s="298"/>
      <c r="G19" s="296">
        <v>10191</v>
      </c>
      <c r="H19" s="296"/>
      <c r="I19" s="288">
        <v>10568</v>
      </c>
    </row>
    <row r="20" spans="1:11">
      <c r="A20" s="285" t="s">
        <v>15</v>
      </c>
      <c r="B20" s="283"/>
      <c r="C20" s="299">
        <v>14029</v>
      </c>
      <c r="D20" s="297"/>
      <c r="E20" s="299">
        <v>14567</v>
      </c>
      <c r="F20" s="300"/>
      <c r="G20" s="299">
        <v>15694</v>
      </c>
      <c r="H20" s="300"/>
      <c r="I20" s="291">
        <v>16215</v>
      </c>
    </row>
    <row r="21" spans="1:11">
      <c r="A21" s="283"/>
      <c r="B21" s="283"/>
      <c r="C21" s="288">
        <v>70077</v>
      </c>
      <c r="D21" s="283"/>
      <c r="E21" s="288">
        <v>75275</v>
      </c>
      <c r="F21" s="294"/>
      <c r="G21" s="288">
        <v>80624</v>
      </c>
      <c r="H21" s="295"/>
      <c r="I21" s="288">
        <v>84391</v>
      </c>
    </row>
    <row r="22" spans="1:11">
      <c r="A22" s="283" t="s">
        <v>247</v>
      </c>
      <c r="B22" s="283"/>
      <c r="C22" s="291">
        <v>34325</v>
      </c>
      <c r="D22" s="283"/>
      <c r="E22" s="291">
        <v>37184</v>
      </c>
      <c r="F22" s="294"/>
      <c r="G22" s="291">
        <v>39926</v>
      </c>
      <c r="H22" s="295"/>
      <c r="I22" s="291">
        <v>42900</v>
      </c>
    </row>
    <row r="23" spans="1:11">
      <c r="A23" s="283" t="s">
        <v>16</v>
      </c>
      <c r="B23" s="283"/>
      <c r="C23" s="291">
        <v>35752</v>
      </c>
      <c r="D23" s="283"/>
      <c r="E23" s="291">
        <v>38091</v>
      </c>
      <c r="F23" s="289"/>
      <c r="G23" s="291">
        <v>40698</v>
      </c>
      <c r="H23" s="301"/>
      <c r="I23" s="291">
        <f>+I21-I22</f>
        <v>41491</v>
      </c>
    </row>
    <row r="24" spans="1:11">
      <c r="A24" s="283"/>
      <c r="B24" s="283"/>
      <c r="C24" s="288"/>
      <c r="D24" s="283"/>
      <c r="E24" s="288"/>
      <c r="F24" s="289"/>
      <c r="G24" s="288"/>
      <c r="H24" s="301"/>
      <c r="I24" s="288"/>
    </row>
    <row r="25" spans="1:11">
      <c r="A25" s="277" t="s">
        <v>17</v>
      </c>
      <c r="B25" s="283"/>
      <c r="C25" s="284"/>
      <c r="D25" s="283"/>
      <c r="E25" s="284"/>
      <c r="F25" s="283"/>
      <c r="G25" s="284"/>
      <c r="H25" s="284"/>
      <c r="I25" s="284"/>
    </row>
    <row r="26" spans="1:11">
      <c r="A26" s="283" t="s">
        <v>18</v>
      </c>
      <c r="B26" s="283"/>
      <c r="C26" s="288">
        <v>15383</v>
      </c>
      <c r="D26" s="302"/>
      <c r="E26" s="288">
        <v>16613</v>
      </c>
      <c r="F26" s="302"/>
      <c r="G26" s="288">
        <v>17347</v>
      </c>
      <c r="H26" s="284"/>
      <c r="I26" s="288">
        <v>17115</v>
      </c>
      <c r="K26" s="127"/>
    </row>
    <row r="27" spans="1:11">
      <c r="A27" s="283" t="s">
        <v>347</v>
      </c>
      <c r="B27" s="283"/>
      <c r="C27" s="288">
        <v>6992</v>
      </c>
      <c r="D27" s="283"/>
      <c r="E27" s="288">
        <v>6544</v>
      </c>
      <c r="F27" s="292"/>
      <c r="G27" s="288">
        <v>6435</v>
      </c>
      <c r="H27" s="290"/>
      <c r="I27" s="288">
        <v>6423</v>
      </c>
    </row>
    <row r="28" spans="1:11">
      <c r="A28" s="283" t="s">
        <v>19</v>
      </c>
      <c r="B28" s="283"/>
      <c r="C28" s="288">
        <v>4070</v>
      </c>
      <c r="D28" s="283"/>
      <c r="E28" s="288">
        <v>4381</v>
      </c>
      <c r="F28" s="292"/>
      <c r="G28" s="288">
        <v>4053</v>
      </c>
      <c r="H28" s="290"/>
      <c r="I28" s="288">
        <v>3771</v>
      </c>
    </row>
    <row r="29" spans="1:11">
      <c r="A29" s="283" t="s">
        <v>20</v>
      </c>
      <c r="B29" s="283"/>
      <c r="C29" s="293">
        <v>26445</v>
      </c>
      <c r="D29" s="283"/>
      <c r="E29" s="293">
        <v>27538</v>
      </c>
      <c r="F29" s="294"/>
      <c r="G29" s="293">
        <v>27835</v>
      </c>
      <c r="H29" s="295"/>
      <c r="I29" s="293">
        <f>+SUM(I26:I28)</f>
        <v>27309</v>
      </c>
      <c r="K29" s="127"/>
    </row>
    <row r="30" spans="1:11" ht="15.75" thickBot="1">
      <c r="A30" s="283"/>
      <c r="B30" s="283"/>
      <c r="C30" s="303">
        <v>82777</v>
      </c>
      <c r="D30" s="283"/>
      <c r="E30" s="303">
        <v>85994</v>
      </c>
      <c r="F30" s="287"/>
      <c r="G30" s="303">
        <v>87143</v>
      </c>
      <c r="H30" s="286"/>
      <c r="I30" s="303">
        <f>+I29+I23+I13</f>
        <v>87007</v>
      </c>
      <c r="K30" s="127"/>
    </row>
    <row r="31" spans="1:11" ht="15.75" thickTop="1">
      <c r="A31" s="763" t="s">
        <v>21</v>
      </c>
      <c r="B31" s="763"/>
      <c r="C31" s="284"/>
      <c r="D31" s="283"/>
      <c r="E31" s="284"/>
      <c r="F31" s="283"/>
      <c r="G31" s="284"/>
      <c r="H31" s="284"/>
      <c r="I31" s="284"/>
    </row>
    <row r="32" spans="1:11">
      <c r="A32" s="277" t="s">
        <v>22</v>
      </c>
      <c r="B32" s="283"/>
      <c r="C32" s="284"/>
      <c r="D32" s="283"/>
      <c r="E32" s="284"/>
      <c r="F32" s="283"/>
      <c r="G32" s="284"/>
      <c r="H32" s="284"/>
      <c r="I32" s="284"/>
    </row>
    <row r="33" spans="1:11">
      <c r="A33" s="283" t="s">
        <v>23</v>
      </c>
      <c r="B33" s="283"/>
      <c r="C33" s="286">
        <v>146</v>
      </c>
      <c r="D33" s="283"/>
      <c r="E33" s="286">
        <v>82</v>
      </c>
      <c r="F33" s="287"/>
      <c r="G33" s="286">
        <v>126</v>
      </c>
      <c r="H33" s="286"/>
      <c r="I33" s="286">
        <v>68</v>
      </c>
    </row>
    <row r="34" spans="1:11">
      <c r="A34" s="283" t="s">
        <v>24</v>
      </c>
      <c r="B34" s="283"/>
      <c r="C34" s="288">
        <v>2903</v>
      </c>
      <c r="D34" s="283"/>
      <c r="E34" s="288">
        <v>2531</v>
      </c>
      <c r="F34" s="292"/>
      <c r="G34" s="288">
        <v>2475</v>
      </c>
      <c r="H34" s="290"/>
      <c r="I34" s="288">
        <v>2673</v>
      </c>
    </row>
    <row r="35" spans="1:11">
      <c r="A35" s="283" t="s">
        <v>25</v>
      </c>
      <c r="B35" s="283"/>
      <c r="C35" s="288">
        <v>3841</v>
      </c>
      <c r="D35" s="283"/>
      <c r="E35" s="288">
        <v>4030</v>
      </c>
      <c r="F35" s="292"/>
      <c r="G35" s="288">
        <v>3848</v>
      </c>
      <c r="H35" s="290"/>
      <c r="I35" s="288">
        <v>3189</v>
      </c>
    </row>
    <row r="36" spans="1:11">
      <c r="A36" s="283" t="s">
        <v>26</v>
      </c>
      <c r="B36" s="283"/>
      <c r="C36" s="288">
        <v>2208</v>
      </c>
      <c r="D36" s="302"/>
      <c r="E36" s="288">
        <v>2443</v>
      </c>
      <c r="F36" s="302"/>
      <c r="G36" s="288">
        <v>2390</v>
      </c>
      <c r="H36" s="290"/>
      <c r="I36" s="288">
        <v>2463</v>
      </c>
      <c r="K36" s="127"/>
    </row>
    <row r="37" spans="1:11">
      <c r="A37" s="283" t="s">
        <v>27</v>
      </c>
      <c r="B37" s="283"/>
      <c r="C37" s="291">
        <v>4562</v>
      </c>
      <c r="D37" s="283"/>
      <c r="E37" s="291">
        <v>5188</v>
      </c>
      <c r="F37" s="294"/>
      <c r="G37" s="291">
        <v>4747</v>
      </c>
      <c r="H37" s="295"/>
      <c r="I37" s="291">
        <v>4962</v>
      </c>
    </row>
    <row r="38" spans="1:11">
      <c r="A38" s="283" t="s">
        <v>28</v>
      </c>
      <c r="B38" s="283"/>
      <c r="C38" s="293">
        <v>13660</v>
      </c>
      <c r="D38" s="283"/>
      <c r="E38" s="293">
        <v>14274</v>
      </c>
      <c r="F38" s="294"/>
      <c r="G38" s="293">
        <v>13586</v>
      </c>
      <c r="H38" s="295"/>
      <c r="I38" s="293">
        <f>+SUM(I33:I37)</f>
        <v>13355</v>
      </c>
      <c r="K38" s="127"/>
    </row>
    <row r="39" spans="1:11">
      <c r="A39" s="283"/>
      <c r="B39" s="283"/>
      <c r="C39" s="288"/>
      <c r="D39" s="283"/>
      <c r="E39" s="288"/>
      <c r="F39" s="294"/>
      <c r="G39" s="288"/>
      <c r="H39" s="295"/>
      <c r="I39" s="288"/>
      <c r="K39" s="127"/>
    </row>
    <row r="40" spans="1:11">
      <c r="A40" s="277" t="s">
        <v>29</v>
      </c>
      <c r="B40" s="283"/>
      <c r="C40" s="291">
        <v>20733</v>
      </c>
      <c r="D40" s="283"/>
      <c r="E40" s="291">
        <v>20182</v>
      </c>
      <c r="F40" s="294"/>
      <c r="G40" s="291">
        <v>20453</v>
      </c>
      <c r="H40" s="295"/>
      <c r="I40" s="291">
        <v>20135</v>
      </c>
    </row>
    <row r="41" spans="1:11">
      <c r="A41" s="283"/>
      <c r="B41" s="283"/>
      <c r="C41" s="284"/>
      <c r="D41" s="283"/>
      <c r="E41" s="284"/>
      <c r="F41" s="283"/>
      <c r="G41" s="284"/>
      <c r="H41" s="284"/>
      <c r="I41" s="284"/>
    </row>
    <row r="42" spans="1:11">
      <c r="A42" s="277" t="s">
        <v>30</v>
      </c>
      <c r="B42" s="283"/>
      <c r="C42" s="284"/>
      <c r="D42" s="283"/>
      <c r="E42" s="284"/>
      <c r="F42" s="283"/>
      <c r="G42" s="284"/>
      <c r="H42" s="284"/>
      <c r="I42" s="284"/>
    </row>
    <row r="43" spans="1:11">
      <c r="A43" s="283" t="s">
        <v>31</v>
      </c>
      <c r="B43" s="304"/>
      <c r="C43" s="288">
        <v>3927</v>
      </c>
      <c r="D43" s="283"/>
      <c r="E43" s="288">
        <v>4093</v>
      </c>
      <c r="F43" s="292"/>
      <c r="G43" s="288">
        <v>4489</v>
      </c>
      <c r="H43" s="290"/>
      <c r="I43" s="288">
        <v>4482</v>
      </c>
      <c r="K43" s="92"/>
    </row>
    <row r="44" spans="1:11">
      <c r="A44" s="283" t="s">
        <v>32</v>
      </c>
      <c r="B44" s="304"/>
      <c r="C44" s="288">
        <v>3501</v>
      </c>
      <c r="D44" s="283"/>
      <c r="E44" s="288">
        <v>4448</v>
      </c>
      <c r="F44" s="292"/>
      <c r="G44" s="288">
        <v>3130</v>
      </c>
      <c r="H44" s="290"/>
      <c r="I44" s="288">
        <v>2010</v>
      </c>
      <c r="K44" s="92"/>
    </row>
    <row r="45" spans="1:11">
      <c r="A45" s="283" t="s">
        <v>33</v>
      </c>
      <c r="B45" s="304"/>
      <c r="C45" s="288">
        <v>2430</v>
      </c>
      <c r="D45" s="283"/>
      <c r="E45" s="288">
        <v>2889</v>
      </c>
      <c r="F45" s="292"/>
      <c r="G45" s="288">
        <v>3339</v>
      </c>
      <c r="H45" s="290"/>
      <c r="I45" s="288">
        <v>3701</v>
      </c>
    </row>
    <row r="46" spans="1:11">
      <c r="A46" s="305" t="s">
        <v>26</v>
      </c>
      <c r="B46" s="304"/>
      <c r="C46" s="288">
        <v>13375</v>
      </c>
      <c r="D46" s="302"/>
      <c r="E46" s="288">
        <v>14487</v>
      </c>
      <c r="F46" s="302"/>
      <c r="G46" s="288">
        <v>15363</v>
      </c>
      <c r="H46" s="290"/>
      <c r="I46" s="288">
        <v>15053</v>
      </c>
    </row>
    <row r="47" spans="1:11">
      <c r="A47" s="305" t="s">
        <v>34</v>
      </c>
      <c r="B47" s="304"/>
      <c r="C47" s="291">
        <v>983</v>
      </c>
      <c r="D47" s="306"/>
      <c r="E47" s="291">
        <v>682</v>
      </c>
      <c r="F47" s="307"/>
      <c r="G47" s="291">
        <v>695</v>
      </c>
      <c r="H47" s="308"/>
      <c r="I47" s="288">
        <v>689</v>
      </c>
    </row>
    <row r="48" spans="1:11">
      <c r="A48" s="305" t="s">
        <v>35</v>
      </c>
      <c r="B48" s="304"/>
      <c r="C48" s="293">
        <v>24216</v>
      </c>
      <c r="D48" s="306"/>
      <c r="E48" s="293">
        <v>26599</v>
      </c>
      <c r="F48" s="307"/>
      <c r="G48" s="293">
        <v>27016</v>
      </c>
      <c r="H48" s="308"/>
      <c r="I48" s="293">
        <f>+SUM(I43:I47)</f>
        <v>25935</v>
      </c>
      <c r="K48" s="92"/>
    </row>
    <row r="49" spans="1:12">
      <c r="A49" s="305"/>
      <c r="B49" s="304"/>
      <c r="C49" s="288"/>
      <c r="D49" s="306"/>
      <c r="E49" s="288"/>
      <c r="F49" s="307"/>
      <c r="G49" s="288"/>
      <c r="H49" s="308"/>
      <c r="I49" s="288"/>
      <c r="K49" s="92"/>
    </row>
    <row r="50" spans="1:12">
      <c r="A50" s="277" t="s">
        <v>36</v>
      </c>
      <c r="B50" s="283"/>
      <c r="C50" s="284"/>
      <c r="D50" s="283"/>
      <c r="E50" s="284"/>
      <c r="F50" s="283"/>
      <c r="G50" s="284"/>
      <c r="H50" s="284"/>
      <c r="I50" s="284"/>
    </row>
    <row r="51" spans="1:12">
      <c r="A51" s="277"/>
      <c r="B51" s="283"/>
      <c r="C51" s="284"/>
      <c r="D51" s="283"/>
      <c r="E51" s="284"/>
      <c r="F51" s="283"/>
      <c r="G51" s="284"/>
      <c r="H51" s="284"/>
      <c r="I51" s="284"/>
    </row>
    <row r="52" spans="1:12">
      <c r="A52" s="277" t="s">
        <v>37</v>
      </c>
      <c r="B52" s="283"/>
      <c r="C52" s="284"/>
      <c r="D52" s="283"/>
      <c r="E52" s="284"/>
      <c r="F52" s="283"/>
      <c r="G52" s="284"/>
      <c r="H52" s="284"/>
    </row>
    <row r="53" spans="1:12">
      <c r="A53" s="283" t="s">
        <v>38</v>
      </c>
      <c r="B53" s="304"/>
      <c r="C53" s="288">
        <v>32</v>
      </c>
      <c r="D53" s="283"/>
      <c r="E53" s="288">
        <v>32</v>
      </c>
      <c r="F53" s="292"/>
      <c r="G53" s="288">
        <v>32</v>
      </c>
      <c r="H53" s="290"/>
      <c r="I53" s="288">
        <v>32</v>
      </c>
    </row>
    <row r="54" spans="1:12">
      <c r="A54" s="283" t="s">
        <v>39</v>
      </c>
      <c r="B54" s="304"/>
      <c r="C54" s="288">
        <v>3481</v>
      </c>
      <c r="D54" s="283"/>
      <c r="E54" s="288">
        <v>3712</v>
      </c>
      <c r="F54" s="292"/>
      <c r="G54" s="288">
        <v>3769</v>
      </c>
      <c r="H54" s="290"/>
      <c r="I54" s="288">
        <v>3988</v>
      </c>
    </row>
    <row r="55" spans="1:12">
      <c r="A55" s="283" t="s">
        <v>40</v>
      </c>
      <c r="B55" s="304"/>
      <c r="C55" s="288">
        <v>29817</v>
      </c>
      <c r="D55" s="306"/>
      <c r="E55" s="288">
        <v>32782</v>
      </c>
      <c r="F55" s="292"/>
      <c r="G55" s="288">
        <v>35259</v>
      </c>
      <c r="H55" s="290"/>
      <c r="I55" s="288">
        <v>38649</v>
      </c>
      <c r="K55" s="92"/>
    </row>
    <row r="56" spans="1:12">
      <c r="A56" s="283" t="s">
        <v>348</v>
      </c>
      <c r="B56" s="304"/>
      <c r="C56" s="288">
        <v>-732</v>
      </c>
      <c r="D56" s="309"/>
      <c r="E56" s="288">
        <v>-1103</v>
      </c>
      <c r="F56" s="292"/>
      <c r="G56" s="288">
        <v>-1327</v>
      </c>
      <c r="H56" s="290"/>
      <c r="I56" s="288">
        <v>-1359</v>
      </c>
    </row>
    <row r="57" spans="1:12">
      <c r="A57" s="283" t="s">
        <v>41</v>
      </c>
      <c r="B57" s="304"/>
      <c r="C57" s="291">
        <v>-8430</v>
      </c>
      <c r="D57" s="309"/>
      <c r="E57" s="291">
        <v>-10484</v>
      </c>
      <c r="F57" s="292"/>
      <c r="G57" s="291">
        <v>-11645</v>
      </c>
      <c r="H57" s="290"/>
      <c r="I57" s="288">
        <v>-13728</v>
      </c>
    </row>
    <row r="58" spans="1:12">
      <c r="A58" s="283" t="s">
        <v>42</v>
      </c>
      <c r="B58" s="304"/>
      <c r="C58" s="293">
        <v>24168</v>
      </c>
      <c r="D58" s="283"/>
      <c r="E58" s="293">
        <v>24939</v>
      </c>
      <c r="F58" s="307"/>
      <c r="G58" s="293">
        <v>26088</v>
      </c>
      <c r="H58" s="308"/>
      <c r="I58" s="293">
        <f>+SUM(I53:I57)</f>
        <v>27582</v>
      </c>
      <c r="K58" s="92"/>
    </row>
    <row r="59" spans="1:12" s="6" customFormat="1" ht="13.5" thickBot="1">
      <c r="A59" s="310"/>
      <c r="B59" s="311"/>
      <c r="C59" s="303">
        <v>82777</v>
      </c>
      <c r="D59" s="304"/>
      <c r="E59" s="303">
        <v>85994</v>
      </c>
      <c r="F59" s="287"/>
      <c r="G59" s="303">
        <v>87143</v>
      </c>
      <c r="H59" s="286"/>
      <c r="I59" s="303">
        <f>+I58+I48+I40+I38</f>
        <v>87007</v>
      </c>
      <c r="J59" s="102"/>
      <c r="K59" s="127"/>
      <c r="L59" s="102"/>
    </row>
    <row r="60" spans="1:12" s="142" customFormat="1" ht="13.5" thickTop="1">
      <c r="A60" s="310"/>
      <c r="B60" s="311"/>
      <c r="C60" s="634"/>
      <c r="D60" s="304"/>
      <c r="E60" s="634"/>
      <c r="F60" s="287"/>
      <c r="G60" s="634"/>
      <c r="H60" s="286"/>
      <c r="I60" s="634"/>
      <c r="J60" s="102"/>
      <c r="K60" s="127"/>
      <c r="L60" s="102"/>
    </row>
    <row r="61" spans="1:12" s="6" customFormat="1" ht="12.75">
      <c r="A61" s="758" t="s">
        <v>82</v>
      </c>
      <c r="B61" s="759"/>
      <c r="C61" s="759"/>
      <c r="D61" s="759"/>
      <c r="E61" s="759"/>
      <c r="F61" s="759"/>
      <c r="G61" s="759"/>
      <c r="H61" s="759"/>
      <c r="I61" s="759"/>
      <c r="J61" s="102"/>
      <c r="K61" s="102"/>
      <c r="L61" s="102"/>
    </row>
  </sheetData>
  <mergeCells count="7">
    <mergeCell ref="A61:I61"/>
    <mergeCell ref="A1:I1"/>
    <mergeCell ref="A2:I2"/>
    <mergeCell ref="A3:I3"/>
    <mergeCell ref="A5:I5"/>
    <mergeCell ref="A4:I4"/>
    <mergeCell ref="A31:B31"/>
  </mergeCells>
  <phoneticPr fontId="2" type="noConversion"/>
  <printOptions horizontalCentered="1"/>
  <pageMargins left="0.75" right="0.73699999999999999" top="0.5" bottom="0.5" header="0.5" footer="0.25"/>
  <pageSetup scale="77" firstPageNumber="2" orientation="portrait" r:id="rId1"/>
  <headerFooter scaleWithDoc="0" alignWithMargins="0">
    <evenFooter>&amp;R&amp;"Arial,Regular"&amp;10Q1 FY24 Stat Book / &amp;P</evenFooter>
  </headerFooter>
  <customProperties>
    <customPr name="WORKBKFUNCTIONCACHE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T50"/>
  <sheetViews>
    <sheetView zoomScaleNormal="100" workbookViewId="0">
      <selection sqref="A1:I1"/>
    </sheetView>
  </sheetViews>
  <sheetFormatPr defaultColWidth="10.625" defaultRowHeight="15"/>
  <cols>
    <col min="1" max="1" width="49" style="95" customWidth="1"/>
    <col min="2" max="2" width="1.75" style="97" customWidth="1"/>
    <col min="3" max="3" width="7.75" style="126" customWidth="1"/>
    <col min="4" max="4" width="1.75" style="126" customWidth="1"/>
    <col min="5" max="5" width="7.75" style="93" customWidth="1"/>
    <col min="6" max="6" width="1.75" style="93" customWidth="1"/>
    <col min="7" max="7" width="7.75" style="93" customWidth="1"/>
    <col min="8" max="8" width="1.75" style="93" customWidth="1"/>
    <col min="9" max="9" width="7.75" style="93" customWidth="1"/>
    <col min="10" max="20" width="10.625" style="93" customWidth="1"/>
    <col min="21" max="41" width="10.625" style="47" customWidth="1"/>
    <col min="42" max="16384" width="10.625" style="47"/>
  </cols>
  <sheetData>
    <row r="1" spans="1:20" s="73" customFormat="1" ht="26.25">
      <c r="A1" s="760" t="s">
        <v>0</v>
      </c>
      <c r="B1" s="760"/>
      <c r="C1" s="760"/>
      <c r="D1" s="760"/>
      <c r="E1" s="760"/>
      <c r="F1" s="760"/>
      <c r="G1" s="760"/>
      <c r="H1" s="760"/>
      <c r="I1" s="760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</row>
    <row r="2" spans="1:20" s="73" customFormat="1" ht="26.25">
      <c r="A2" s="760" t="s">
        <v>346</v>
      </c>
      <c r="B2" s="760"/>
      <c r="C2" s="760"/>
      <c r="D2" s="760"/>
      <c r="E2" s="760"/>
      <c r="F2" s="760"/>
      <c r="G2" s="760"/>
      <c r="H2" s="760"/>
      <c r="I2" s="760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</row>
    <row r="3" spans="1:20" s="73" customFormat="1" ht="26.25">
      <c r="A3" s="760" t="s">
        <v>168</v>
      </c>
      <c r="B3" s="760"/>
      <c r="C3" s="760"/>
      <c r="D3" s="760"/>
      <c r="E3" s="760"/>
      <c r="F3" s="760"/>
      <c r="G3" s="760"/>
      <c r="H3" s="760"/>
      <c r="I3" s="760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</row>
    <row r="4" spans="1:20" ht="15.6" customHeight="1">
      <c r="A4" s="765" t="s">
        <v>195</v>
      </c>
      <c r="B4" s="765"/>
      <c r="C4" s="765"/>
      <c r="D4" s="765"/>
      <c r="E4" s="765"/>
      <c r="F4" s="765"/>
      <c r="G4" s="765"/>
      <c r="H4" s="765"/>
      <c r="I4" s="765"/>
    </row>
    <row r="5" spans="1:20">
      <c r="A5" s="765" t="s">
        <v>43</v>
      </c>
      <c r="B5" s="765"/>
      <c r="C5" s="765"/>
      <c r="D5" s="765"/>
      <c r="E5" s="765"/>
      <c r="F5" s="765"/>
      <c r="G5" s="765"/>
      <c r="H5" s="765"/>
      <c r="I5" s="765"/>
    </row>
    <row r="6" spans="1:20" s="33" customFormat="1" ht="15.75">
      <c r="A6" s="312"/>
      <c r="B6" s="313"/>
      <c r="C6" s="147" t="s">
        <v>2</v>
      </c>
      <c r="D6" s="314"/>
      <c r="E6" s="147" t="s">
        <v>44</v>
      </c>
      <c r="F6" s="141"/>
      <c r="G6" s="147" t="s">
        <v>119</v>
      </c>
      <c r="H6" s="141"/>
      <c r="I6" s="147" t="s">
        <v>169</v>
      </c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</row>
    <row r="7" spans="1:20" ht="17.100000000000001" customHeight="1">
      <c r="A7" s="141" t="s">
        <v>45</v>
      </c>
      <c r="B7" s="146"/>
      <c r="C7" s="315"/>
      <c r="D7" s="314"/>
      <c r="E7" s="102"/>
      <c r="F7" s="102"/>
      <c r="G7" s="102"/>
      <c r="H7" s="102"/>
      <c r="I7" s="102"/>
    </row>
    <row r="8" spans="1:20">
      <c r="A8" s="102" t="s">
        <v>173</v>
      </c>
      <c r="B8" s="316"/>
      <c r="C8" s="317">
        <v>5231</v>
      </c>
      <c r="D8" s="314"/>
      <c r="E8" s="317">
        <v>3826</v>
      </c>
      <c r="F8" s="102"/>
      <c r="G8" s="317">
        <v>3972</v>
      </c>
      <c r="H8" s="102"/>
      <c r="I8" s="317">
        <v>4331</v>
      </c>
    </row>
    <row r="9" spans="1:20" ht="25.5">
      <c r="A9" s="318" t="s">
        <v>248</v>
      </c>
      <c r="B9" s="146"/>
      <c r="C9" s="315"/>
      <c r="D9" s="314"/>
      <c r="E9" s="315"/>
      <c r="F9" s="102"/>
      <c r="G9" s="315"/>
      <c r="H9" s="102"/>
      <c r="I9" s="321"/>
    </row>
    <row r="10" spans="1:20">
      <c r="A10" s="102" t="s">
        <v>174</v>
      </c>
      <c r="B10" s="146"/>
      <c r="C10" s="319">
        <v>3793</v>
      </c>
      <c r="D10" s="314"/>
      <c r="E10" s="319">
        <v>3970</v>
      </c>
      <c r="F10" s="102"/>
      <c r="G10" s="319">
        <v>4176</v>
      </c>
      <c r="H10" s="102"/>
      <c r="I10" s="321">
        <v>4287</v>
      </c>
    </row>
    <row r="11" spans="1:20">
      <c r="A11" s="102" t="s">
        <v>175</v>
      </c>
      <c r="B11" s="146"/>
      <c r="C11" s="319">
        <v>577</v>
      </c>
      <c r="D11" s="314"/>
      <c r="E11" s="319">
        <v>403</v>
      </c>
      <c r="F11" s="102"/>
      <c r="G11" s="319">
        <v>696</v>
      </c>
      <c r="H11" s="102"/>
      <c r="I11" s="321">
        <v>421</v>
      </c>
    </row>
    <row r="12" spans="1:20">
      <c r="A12" s="102" t="s">
        <v>176</v>
      </c>
      <c r="B12" s="146"/>
      <c r="C12" s="319">
        <v>200</v>
      </c>
      <c r="D12" s="314"/>
      <c r="E12" s="319">
        <v>190</v>
      </c>
      <c r="F12" s="102"/>
      <c r="G12" s="319">
        <v>182</v>
      </c>
      <c r="H12" s="102"/>
      <c r="I12" s="321">
        <v>163</v>
      </c>
    </row>
    <row r="13" spans="1:20" ht="25.5">
      <c r="A13" s="318" t="s">
        <v>249</v>
      </c>
      <c r="B13" s="146"/>
      <c r="C13" s="319">
        <v>2887</v>
      </c>
      <c r="D13" s="314"/>
      <c r="E13" s="319">
        <v>2931</v>
      </c>
      <c r="F13" s="102"/>
      <c r="G13" s="319">
        <v>3472</v>
      </c>
      <c r="H13" s="102"/>
      <c r="I13" s="321">
        <v>2919</v>
      </c>
      <c r="K13" s="130"/>
    </row>
    <row r="14" spans="1:20" ht="15.75">
      <c r="A14" s="102" t="s">
        <v>177</v>
      </c>
      <c r="B14" s="146"/>
      <c r="C14" s="320">
        <v>-1176</v>
      </c>
      <c r="D14" s="314"/>
      <c r="E14" s="320">
        <v>1578</v>
      </c>
      <c r="F14" s="102"/>
      <c r="G14" s="320">
        <v>-650</v>
      </c>
      <c r="H14" s="102"/>
      <c r="I14" s="321">
        <v>-561</v>
      </c>
      <c r="K14" s="57"/>
      <c r="L14" s="57"/>
      <c r="M14" s="57"/>
      <c r="N14" s="129"/>
      <c r="O14" s="100"/>
      <c r="Q14" s="57"/>
    </row>
    <row r="15" spans="1:20">
      <c r="A15" s="102" t="s">
        <v>178</v>
      </c>
      <c r="B15" s="146"/>
      <c r="C15" s="321">
        <v>0</v>
      </c>
      <c r="D15" s="314"/>
      <c r="E15" s="321">
        <v>0</v>
      </c>
      <c r="F15" s="102"/>
      <c r="G15" s="321">
        <v>117</v>
      </c>
      <c r="H15" s="102"/>
      <c r="I15" s="321">
        <v>157</v>
      </c>
    </row>
    <row r="16" spans="1:20" ht="15.75">
      <c r="A16" s="102" t="s">
        <v>179</v>
      </c>
      <c r="B16" s="146"/>
      <c r="C16" s="321">
        <v>393</v>
      </c>
      <c r="D16" s="314"/>
      <c r="E16" s="321">
        <v>0</v>
      </c>
      <c r="F16" s="102"/>
      <c r="G16" s="321">
        <v>0</v>
      </c>
      <c r="H16" s="102"/>
      <c r="I16" s="321">
        <v>0</v>
      </c>
      <c r="K16" s="57"/>
      <c r="L16" s="57"/>
      <c r="M16" s="57"/>
      <c r="N16" s="129"/>
      <c r="O16" s="100"/>
      <c r="Q16" s="57"/>
    </row>
    <row r="17" spans="1:9" ht="25.5">
      <c r="A17" s="318" t="s">
        <v>250</v>
      </c>
      <c r="B17" s="146"/>
      <c r="C17" s="321">
        <v>102</v>
      </c>
      <c r="D17" s="322"/>
      <c r="E17" s="321">
        <v>53</v>
      </c>
      <c r="F17" s="102"/>
      <c r="G17" s="321">
        <v>23</v>
      </c>
      <c r="H17" s="102"/>
      <c r="I17" s="321">
        <v>26</v>
      </c>
    </row>
    <row r="18" spans="1:9">
      <c r="A18" s="102" t="s">
        <v>180</v>
      </c>
      <c r="B18" s="146"/>
      <c r="C18" s="315"/>
      <c r="D18" s="314"/>
      <c r="E18" s="315"/>
      <c r="F18" s="102"/>
      <c r="G18" s="315"/>
      <c r="H18" s="102"/>
      <c r="I18" s="321"/>
    </row>
    <row r="19" spans="1:9">
      <c r="A19" s="102" t="s">
        <v>181</v>
      </c>
      <c r="B19" s="146"/>
      <c r="C19" s="319">
        <v>-1389</v>
      </c>
      <c r="D19" s="314"/>
      <c r="E19" s="319">
        <v>-310</v>
      </c>
      <c r="F19" s="102"/>
      <c r="G19" s="319">
        <v>782</v>
      </c>
      <c r="H19" s="102"/>
      <c r="I19" s="321">
        <v>-270</v>
      </c>
    </row>
    <row r="20" spans="1:9">
      <c r="A20" s="102" t="s">
        <v>182</v>
      </c>
      <c r="B20" s="146"/>
      <c r="C20" s="319">
        <v>-40</v>
      </c>
      <c r="D20" s="314"/>
      <c r="E20" s="319">
        <v>-158</v>
      </c>
      <c r="F20" s="102"/>
      <c r="G20" s="319">
        <v>48</v>
      </c>
      <c r="H20" s="102"/>
      <c r="I20" s="321">
        <v>-43</v>
      </c>
    </row>
    <row r="21" spans="1:9">
      <c r="A21" s="102" t="s">
        <v>183</v>
      </c>
      <c r="B21" s="146"/>
      <c r="C21" s="320">
        <v>-317</v>
      </c>
      <c r="D21" s="314"/>
      <c r="E21" s="320">
        <v>-697</v>
      </c>
      <c r="F21" s="102"/>
      <c r="G21" s="320">
        <v>-623</v>
      </c>
      <c r="H21" s="102"/>
      <c r="I21" s="321">
        <v>-522</v>
      </c>
    </row>
    <row r="22" spans="1:9">
      <c r="A22" s="102" t="s">
        <v>184</v>
      </c>
      <c r="B22" s="146"/>
      <c r="C22" s="319">
        <v>71</v>
      </c>
      <c r="D22" s="314"/>
      <c r="E22" s="319">
        <v>-1861</v>
      </c>
      <c r="F22" s="102"/>
      <c r="G22" s="319">
        <v>-3331</v>
      </c>
      <c r="H22" s="102"/>
      <c r="I22" s="321">
        <v>-2553</v>
      </c>
    </row>
    <row r="23" spans="1:9">
      <c r="A23" s="102" t="s">
        <v>185</v>
      </c>
      <c r="B23" s="146"/>
      <c r="C23" s="323">
        <v>-197</v>
      </c>
      <c r="D23" s="314"/>
      <c r="E23" s="323">
        <v>-93</v>
      </c>
      <c r="F23" s="102"/>
      <c r="G23" s="323">
        <v>-16</v>
      </c>
      <c r="H23" s="102"/>
      <c r="I23" s="598">
        <v>-43</v>
      </c>
    </row>
    <row r="24" spans="1:9">
      <c r="A24" s="737" t="s">
        <v>340</v>
      </c>
      <c r="B24" s="324"/>
      <c r="C24" s="320">
        <v>10135</v>
      </c>
      <c r="D24" s="314"/>
      <c r="E24" s="320">
        <v>9832</v>
      </c>
      <c r="F24" s="102"/>
      <c r="G24" s="320">
        <v>8848</v>
      </c>
      <c r="H24" s="102"/>
      <c r="I24" s="321">
        <f>SUM(I8:I23)</f>
        <v>8312</v>
      </c>
    </row>
    <row r="25" spans="1:9">
      <c r="A25" s="102"/>
      <c r="B25" s="169"/>
      <c r="C25" s="315"/>
      <c r="D25" s="314"/>
      <c r="E25" s="315"/>
      <c r="F25" s="102"/>
      <c r="G25" s="315"/>
      <c r="H25" s="102"/>
      <c r="I25" s="327"/>
    </row>
    <row r="26" spans="1:9">
      <c r="A26" s="141" t="s">
        <v>46</v>
      </c>
      <c r="B26" s="324"/>
      <c r="C26" s="325"/>
      <c r="D26" s="314"/>
      <c r="E26" s="325"/>
      <c r="F26" s="102"/>
      <c r="G26" s="325"/>
      <c r="H26" s="102"/>
      <c r="I26" s="325"/>
    </row>
    <row r="27" spans="1:9">
      <c r="A27" s="102" t="s">
        <v>186</v>
      </c>
      <c r="B27" s="324"/>
      <c r="C27" s="320">
        <v>-5884</v>
      </c>
      <c r="D27" s="314"/>
      <c r="E27" s="320">
        <v>-6763</v>
      </c>
      <c r="F27" s="102"/>
      <c r="G27" s="320">
        <v>-6174</v>
      </c>
      <c r="H27" s="102"/>
      <c r="I27" s="321">
        <v>-5176</v>
      </c>
    </row>
    <row r="28" spans="1:9">
      <c r="A28" s="102" t="s">
        <v>187</v>
      </c>
      <c r="B28" s="324"/>
      <c r="C28" s="321">
        <v>-228</v>
      </c>
      <c r="D28" s="314"/>
      <c r="E28" s="321">
        <v>0</v>
      </c>
      <c r="F28" s="102"/>
      <c r="G28" s="321">
        <v>0</v>
      </c>
      <c r="H28" s="102"/>
      <c r="I28" s="321">
        <v>0</v>
      </c>
    </row>
    <row r="29" spans="1:9">
      <c r="A29" s="102" t="s">
        <v>188</v>
      </c>
      <c r="B29" s="324"/>
      <c r="C29" s="321">
        <v>0</v>
      </c>
      <c r="D29" s="314"/>
      <c r="E29" s="321">
        <v>-147</v>
      </c>
      <c r="F29" s="102"/>
      <c r="G29" s="321">
        <v>-84</v>
      </c>
      <c r="H29" s="102"/>
      <c r="I29" s="321">
        <v>-176</v>
      </c>
    </row>
    <row r="30" spans="1:9">
      <c r="A30" s="735" t="s">
        <v>339</v>
      </c>
      <c r="B30" s="324"/>
      <c r="C30" s="321">
        <v>0</v>
      </c>
      <c r="D30" s="314"/>
      <c r="E30" s="321">
        <v>0</v>
      </c>
      <c r="F30" s="102"/>
      <c r="G30" s="321">
        <v>0</v>
      </c>
      <c r="H30" s="102"/>
      <c r="I30" s="321">
        <v>38</v>
      </c>
    </row>
    <row r="31" spans="1:9">
      <c r="A31" s="102" t="s">
        <v>189</v>
      </c>
      <c r="B31" s="326"/>
      <c r="C31" s="323">
        <v>102</v>
      </c>
      <c r="D31" s="314"/>
      <c r="E31" s="323">
        <v>94</v>
      </c>
      <c r="F31" s="102"/>
      <c r="G31" s="323">
        <v>84</v>
      </c>
      <c r="H31" s="102"/>
      <c r="I31" s="321">
        <v>114</v>
      </c>
    </row>
    <row r="32" spans="1:9">
      <c r="A32" s="737" t="s">
        <v>341</v>
      </c>
      <c r="B32" s="324"/>
      <c r="C32" s="320">
        <v>-6010</v>
      </c>
      <c r="D32" s="314"/>
      <c r="E32" s="320">
        <v>-6816</v>
      </c>
      <c r="F32" s="102"/>
      <c r="G32" s="320">
        <v>-6174</v>
      </c>
      <c r="H32" s="102"/>
      <c r="I32" s="600">
        <f>SUM(I27:I31)</f>
        <v>-5200</v>
      </c>
    </row>
    <row r="33" spans="1:9">
      <c r="A33" s="102"/>
      <c r="B33" s="169"/>
      <c r="C33" s="315"/>
      <c r="D33" s="314"/>
      <c r="E33" s="315"/>
      <c r="F33" s="102"/>
      <c r="G33" s="315"/>
      <c r="H33" s="102"/>
      <c r="I33" s="327"/>
    </row>
    <row r="34" spans="1:9">
      <c r="A34" s="141" t="s">
        <v>47</v>
      </c>
      <c r="B34" s="169"/>
      <c r="C34" s="319"/>
      <c r="D34" s="314"/>
      <c r="E34" s="319"/>
      <c r="F34" s="102"/>
      <c r="G34" s="319"/>
      <c r="H34" s="102"/>
      <c r="I34" s="319"/>
    </row>
    <row r="35" spans="1:9">
      <c r="A35" s="102" t="s">
        <v>342</v>
      </c>
      <c r="B35" s="324"/>
      <c r="C35" s="319">
        <v>-6318</v>
      </c>
      <c r="D35" s="314"/>
      <c r="E35" s="319">
        <v>-161</v>
      </c>
      <c r="F35" s="102"/>
      <c r="G35" s="319">
        <v>-152</v>
      </c>
      <c r="H35" s="102"/>
      <c r="I35" s="321">
        <v>-147</v>
      </c>
    </row>
    <row r="36" spans="1:9">
      <c r="A36" s="102" t="s">
        <v>190</v>
      </c>
      <c r="B36" s="324"/>
      <c r="C36" s="321">
        <v>4212</v>
      </c>
      <c r="D36" s="314"/>
      <c r="E36" s="321">
        <v>0</v>
      </c>
      <c r="F36" s="102"/>
      <c r="G36" s="321">
        <v>0</v>
      </c>
      <c r="H36" s="102"/>
      <c r="I36" s="321">
        <v>0</v>
      </c>
    </row>
    <row r="37" spans="1:9">
      <c r="A37" s="102" t="s">
        <v>191</v>
      </c>
      <c r="B37" s="324"/>
      <c r="C37" s="319">
        <v>740</v>
      </c>
      <c r="D37" s="314"/>
      <c r="E37" s="319">
        <v>184</v>
      </c>
      <c r="F37" s="102"/>
      <c r="G37" s="319">
        <v>231</v>
      </c>
      <c r="H37" s="102"/>
      <c r="I37" s="321">
        <v>491</v>
      </c>
    </row>
    <row r="38" spans="1:9">
      <c r="A38" s="102" t="s">
        <v>192</v>
      </c>
      <c r="B38" s="324"/>
      <c r="C38" s="319">
        <v>-686</v>
      </c>
      <c r="D38" s="314"/>
      <c r="E38" s="319">
        <v>-793</v>
      </c>
      <c r="F38" s="102"/>
      <c r="G38" s="319">
        <v>-1177</v>
      </c>
      <c r="H38" s="102"/>
      <c r="I38" s="321">
        <v>-1259</v>
      </c>
    </row>
    <row r="39" spans="1:9">
      <c r="A39" s="102" t="s">
        <v>193</v>
      </c>
      <c r="B39" s="324"/>
      <c r="C39" s="321">
        <v>0</v>
      </c>
      <c r="D39" s="314"/>
      <c r="E39" s="321">
        <v>-2248</v>
      </c>
      <c r="F39" s="102"/>
      <c r="G39" s="321">
        <v>-1500</v>
      </c>
      <c r="H39" s="102"/>
      <c r="I39" s="321">
        <v>-2500</v>
      </c>
    </row>
    <row r="40" spans="1:9">
      <c r="A40" s="102" t="s">
        <v>194</v>
      </c>
      <c r="B40" s="326"/>
      <c r="C40" s="328">
        <v>-38</v>
      </c>
      <c r="D40" s="314"/>
      <c r="E40" s="328">
        <v>-1</v>
      </c>
      <c r="F40" s="102"/>
      <c r="G40" s="328">
        <v>1</v>
      </c>
      <c r="H40" s="102"/>
      <c r="I40" s="321">
        <v>-11</v>
      </c>
    </row>
    <row r="41" spans="1:9">
      <c r="A41" s="737" t="s">
        <v>343</v>
      </c>
      <c r="B41" s="329"/>
      <c r="C41" s="330">
        <v>-2090</v>
      </c>
      <c r="D41" s="314"/>
      <c r="E41" s="330">
        <v>-3019</v>
      </c>
      <c r="F41" s="102"/>
      <c r="G41" s="330">
        <v>-2597</v>
      </c>
      <c r="H41" s="102"/>
      <c r="I41" s="599">
        <f>+SUM(I35:I40)</f>
        <v>-3426</v>
      </c>
    </row>
    <row r="42" spans="1:9">
      <c r="A42" s="102"/>
      <c r="B42" s="169"/>
      <c r="C42" s="315"/>
      <c r="D42" s="314"/>
      <c r="E42" s="315"/>
      <c r="F42" s="102"/>
      <c r="G42" s="315"/>
      <c r="H42" s="102"/>
      <c r="I42" s="315"/>
    </row>
    <row r="43" spans="1:9">
      <c r="A43" s="102" t="s">
        <v>48</v>
      </c>
      <c r="B43" s="169"/>
      <c r="C43" s="319">
        <v>171</v>
      </c>
      <c r="D43" s="314"/>
      <c r="E43" s="319">
        <v>-187</v>
      </c>
      <c r="F43" s="102"/>
      <c r="G43" s="319">
        <v>-118</v>
      </c>
      <c r="H43" s="102"/>
      <c r="I43" s="321">
        <v>-41</v>
      </c>
    </row>
    <row r="44" spans="1:9">
      <c r="A44" s="102"/>
      <c r="B44" s="169"/>
      <c r="C44" s="315"/>
      <c r="D44" s="314"/>
      <c r="E44" s="315"/>
      <c r="F44" s="102"/>
      <c r="G44" s="315"/>
      <c r="H44" s="102"/>
      <c r="I44" s="315"/>
    </row>
    <row r="45" spans="1:9">
      <c r="A45" s="141" t="s">
        <v>49</v>
      </c>
      <c r="B45" s="169"/>
      <c r="C45" s="319"/>
      <c r="D45" s="314"/>
      <c r="E45" s="319"/>
      <c r="F45" s="102"/>
      <c r="G45" s="319"/>
      <c r="H45" s="102"/>
      <c r="I45" s="319"/>
    </row>
    <row r="46" spans="1:9">
      <c r="A46" s="102" t="s">
        <v>268</v>
      </c>
      <c r="B46" s="146"/>
      <c r="C46" s="331">
        <v>2206</v>
      </c>
      <c r="D46" s="314"/>
      <c r="E46" s="331">
        <v>-190</v>
      </c>
      <c r="F46" s="102"/>
      <c r="G46" s="331">
        <v>-41</v>
      </c>
      <c r="H46" s="102"/>
      <c r="I46" s="321">
        <f>+I24+I32+I41+I43</f>
        <v>-355</v>
      </c>
    </row>
    <row r="47" spans="1:9">
      <c r="A47" s="102" t="s">
        <v>50</v>
      </c>
      <c r="B47" s="326"/>
      <c r="C47" s="330">
        <v>4881</v>
      </c>
      <c r="D47" s="314"/>
      <c r="E47" s="330">
        <v>7087</v>
      </c>
      <c r="F47" s="102"/>
      <c r="G47" s="330">
        <v>6897</v>
      </c>
      <c r="H47" s="102"/>
      <c r="I47" s="598">
        <v>6856</v>
      </c>
    </row>
    <row r="48" spans="1:9" ht="15.75" thickBot="1">
      <c r="A48" s="102" t="s">
        <v>51</v>
      </c>
      <c r="B48" s="332"/>
      <c r="C48" s="333">
        <v>7087</v>
      </c>
      <c r="D48" s="314"/>
      <c r="E48" s="333">
        <v>6897</v>
      </c>
      <c r="F48" s="102"/>
      <c r="G48" s="333">
        <v>6856</v>
      </c>
      <c r="H48" s="102"/>
      <c r="I48" s="333">
        <f>SUM(I46:I47)</f>
        <v>6501</v>
      </c>
    </row>
    <row r="49" spans="1:9" ht="17.25" thickTop="1">
      <c r="A49" s="93"/>
      <c r="B49" s="90"/>
      <c r="C49" s="170"/>
      <c r="D49" s="90"/>
      <c r="E49" s="170"/>
      <c r="G49" s="170"/>
      <c r="I49" s="170"/>
    </row>
    <row r="50" spans="1:9" ht="17.45" customHeight="1">
      <c r="A50" s="764" t="s">
        <v>82</v>
      </c>
      <c r="B50" s="764"/>
      <c r="C50" s="764"/>
      <c r="D50" s="764"/>
      <c r="E50" s="764"/>
      <c r="F50" s="764"/>
      <c r="G50" s="764"/>
      <c r="H50" s="764"/>
      <c r="I50" s="764"/>
    </row>
  </sheetData>
  <mergeCells count="6">
    <mergeCell ref="A50:I50"/>
    <mergeCell ref="A3:I3"/>
    <mergeCell ref="A2:I2"/>
    <mergeCell ref="A1:I1"/>
    <mergeCell ref="A4:I4"/>
    <mergeCell ref="A5:I5"/>
  </mergeCells>
  <phoneticPr fontId="2" type="noConversion"/>
  <printOptions horizontalCentered="1"/>
  <pageMargins left="0.75" right="0.75" top="0.5" bottom="0.5" header="0.5" footer="0.25"/>
  <pageSetup scale="78" firstPageNumber="2" orientation="portrait" r:id="rId1"/>
  <headerFooter scaleWithDoc="0" alignWithMargins="0">
    <evenFooter>&amp;R&amp;"Arial,Regular"&amp;10Q1 FY24 Stat Book /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R76"/>
  <sheetViews>
    <sheetView tabSelected="1" zoomScaleNormal="100" workbookViewId="0">
      <selection sqref="A1:I1"/>
    </sheetView>
  </sheetViews>
  <sheetFormatPr defaultColWidth="10.625" defaultRowHeight="15"/>
  <cols>
    <col min="1" max="1" width="52" style="95" customWidth="1"/>
    <col min="2" max="2" width="1.75" style="95" customWidth="1"/>
    <col min="3" max="3" width="7.75" style="97" customWidth="1"/>
    <col min="4" max="4" width="1.75" style="97" customWidth="1"/>
    <col min="5" max="5" width="7.75" style="97" customWidth="1"/>
    <col min="6" max="6" width="1.75" style="97" customWidth="1"/>
    <col min="7" max="7" width="7.75" style="93" customWidth="1"/>
    <col min="8" max="8" width="1.75" style="97" customWidth="1"/>
    <col min="9" max="9" width="7.75" style="93" customWidth="1"/>
    <col min="10" max="10" width="10.625" style="93"/>
    <col min="11" max="16384" width="10.625" style="47"/>
  </cols>
  <sheetData>
    <row r="1" spans="1:18" s="72" customFormat="1" ht="23.45" customHeight="1">
      <c r="A1" s="760" t="s">
        <v>0</v>
      </c>
      <c r="B1" s="760"/>
      <c r="C1" s="760"/>
      <c r="D1" s="760"/>
      <c r="E1" s="760"/>
      <c r="F1" s="760"/>
      <c r="G1" s="760"/>
      <c r="H1" s="760"/>
      <c r="I1" s="760"/>
      <c r="J1" s="740"/>
      <c r="K1" s="89"/>
    </row>
    <row r="2" spans="1:18" s="72" customFormat="1" ht="23.45" customHeight="1">
      <c r="A2" s="760" t="s">
        <v>52</v>
      </c>
      <c r="B2" s="760"/>
      <c r="C2" s="760"/>
      <c r="D2" s="760"/>
      <c r="E2" s="760"/>
      <c r="F2" s="760"/>
      <c r="G2" s="760"/>
      <c r="H2" s="760"/>
      <c r="I2" s="760"/>
      <c r="J2" s="740"/>
      <c r="K2" s="89"/>
    </row>
    <row r="3" spans="1:18" s="72" customFormat="1" ht="23.45" customHeight="1">
      <c r="A3" s="760" t="s">
        <v>168</v>
      </c>
      <c r="B3" s="760"/>
      <c r="C3" s="760"/>
      <c r="D3" s="760"/>
      <c r="E3" s="760"/>
      <c r="F3" s="760"/>
      <c r="G3" s="760"/>
      <c r="H3" s="760"/>
      <c r="I3" s="760"/>
      <c r="J3" s="740"/>
      <c r="K3" s="89"/>
    </row>
    <row r="4" spans="1:18">
      <c r="A4" s="771" t="s">
        <v>53</v>
      </c>
      <c r="B4" s="771"/>
      <c r="C4" s="771"/>
      <c r="D4" s="771"/>
      <c r="E4" s="771"/>
      <c r="F4" s="771"/>
      <c r="G4" s="771"/>
      <c r="H4" s="771"/>
      <c r="I4" s="771"/>
    </row>
    <row r="5" spans="1:18">
      <c r="A5" s="771" t="s">
        <v>54</v>
      </c>
      <c r="B5" s="771"/>
      <c r="C5" s="771"/>
      <c r="D5" s="771"/>
      <c r="E5" s="771"/>
      <c r="F5" s="771"/>
      <c r="G5" s="771"/>
      <c r="H5" s="771"/>
      <c r="I5" s="771"/>
    </row>
    <row r="6" spans="1:18">
      <c r="A6" s="266"/>
      <c r="B6" s="187"/>
      <c r="C6" s="334" t="s">
        <v>2</v>
      </c>
      <c r="D6" s="557"/>
      <c r="E6" s="334" t="s">
        <v>44</v>
      </c>
      <c r="F6" s="558"/>
      <c r="G6" s="334" t="s">
        <v>119</v>
      </c>
      <c r="H6" s="558"/>
      <c r="I6" s="334" t="s">
        <v>169</v>
      </c>
      <c r="J6" s="104"/>
      <c r="K6" s="46"/>
    </row>
    <row r="7" spans="1:18">
      <c r="A7" s="506" t="s">
        <v>55</v>
      </c>
      <c r="B7" s="506"/>
      <c r="C7" s="505"/>
      <c r="D7" s="505"/>
      <c r="E7" s="505"/>
      <c r="F7" s="505"/>
      <c r="G7" s="505"/>
      <c r="H7" s="505"/>
      <c r="I7" s="505"/>
      <c r="J7" s="104"/>
      <c r="K7" s="46"/>
    </row>
    <row r="8" spans="1:18" s="33" customFormat="1" ht="15.75">
      <c r="A8" s="523" t="s">
        <v>196</v>
      </c>
      <c r="B8" s="524"/>
      <c r="C8" s="497">
        <v>42078</v>
      </c>
      <c r="D8" s="525"/>
      <c r="E8" s="497">
        <v>45814</v>
      </c>
      <c r="F8" s="525"/>
      <c r="G8" s="497">
        <v>42743</v>
      </c>
      <c r="H8" s="525"/>
      <c r="I8" s="497">
        <v>40857</v>
      </c>
      <c r="J8" s="741"/>
      <c r="K8" s="35"/>
    </row>
    <row r="9" spans="1:18">
      <c r="A9" s="523" t="s">
        <v>197</v>
      </c>
      <c r="B9" s="524"/>
      <c r="C9" s="500">
        <v>30496</v>
      </c>
      <c r="D9" s="526"/>
      <c r="E9" s="500">
        <v>33232</v>
      </c>
      <c r="F9" s="526"/>
      <c r="G9" s="500">
        <v>33507</v>
      </c>
      <c r="H9" s="526"/>
      <c r="I9" s="536">
        <v>34256</v>
      </c>
      <c r="J9" s="90"/>
      <c r="K9" s="1"/>
      <c r="O9" s="6"/>
      <c r="P9" s="46"/>
      <c r="Q9" s="6"/>
    </row>
    <row r="10" spans="1:18" s="63" customFormat="1">
      <c r="A10" s="523" t="s">
        <v>288</v>
      </c>
      <c r="B10" s="506"/>
      <c r="C10" s="500">
        <v>7833</v>
      </c>
      <c r="D10" s="123"/>
      <c r="E10" s="500">
        <v>9532</v>
      </c>
      <c r="F10" s="123"/>
      <c r="G10" s="500">
        <v>9632</v>
      </c>
      <c r="H10" s="123"/>
      <c r="I10" s="536">
        <v>9082</v>
      </c>
      <c r="J10" s="742"/>
      <c r="K10" s="40"/>
      <c r="O10" s="47"/>
      <c r="P10" s="47"/>
      <c r="Q10" s="47"/>
      <c r="R10" s="47"/>
    </row>
    <row r="11" spans="1:18" s="63" customFormat="1">
      <c r="A11" s="523" t="s">
        <v>198</v>
      </c>
      <c r="B11" s="524"/>
      <c r="C11" s="500">
        <v>32</v>
      </c>
      <c r="D11" s="526"/>
      <c r="E11" s="500">
        <v>253</v>
      </c>
      <c r="F11" s="526"/>
      <c r="G11" s="500">
        <v>301</v>
      </c>
      <c r="H11" s="526"/>
      <c r="I11" s="536">
        <v>260</v>
      </c>
      <c r="J11" s="743"/>
      <c r="K11" s="36"/>
      <c r="O11" s="47"/>
      <c r="P11" s="47"/>
      <c r="Q11" s="47"/>
      <c r="R11" s="47"/>
    </row>
    <row r="12" spans="1:18">
      <c r="A12" s="523" t="s">
        <v>199</v>
      </c>
      <c r="B12" s="506"/>
      <c r="C12" s="527">
        <v>3520</v>
      </c>
      <c r="D12" s="528"/>
      <c r="E12" s="527">
        <v>4681</v>
      </c>
      <c r="F12" s="528"/>
      <c r="G12" s="527">
        <v>3972</v>
      </c>
      <c r="H12" s="528"/>
      <c r="I12" s="601">
        <v>3238</v>
      </c>
      <c r="J12" s="100"/>
      <c r="K12" s="2"/>
    </row>
    <row r="13" spans="1:18" s="63" customFormat="1">
      <c r="A13" s="523" t="s">
        <v>200</v>
      </c>
      <c r="B13" s="506"/>
      <c r="C13" s="500">
        <v>83959</v>
      </c>
      <c r="D13" s="123"/>
      <c r="E13" s="500">
        <v>93512</v>
      </c>
      <c r="F13" s="123"/>
      <c r="G13" s="500">
        <v>90155</v>
      </c>
      <c r="H13" s="123"/>
      <c r="I13" s="603">
        <f>SUM(I8:I12)</f>
        <v>87693</v>
      </c>
      <c r="J13" s="743"/>
      <c r="K13" s="36"/>
      <c r="O13" s="47"/>
      <c r="P13" s="47"/>
      <c r="Q13" s="47"/>
      <c r="R13" s="47"/>
    </row>
    <row r="14" spans="1:18">
      <c r="A14" s="768"/>
      <c r="B14" s="768"/>
      <c r="C14" s="768"/>
      <c r="D14" s="768"/>
      <c r="E14" s="768"/>
      <c r="F14" s="768"/>
      <c r="G14" s="768"/>
      <c r="H14" s="768"/>
      <c r="I14" s="768"/>
      <c r="J14" s="744"/>
      <c r="K14" s="34"/>
    </row>
    <row r="15" spans="1:18">
      <c r="A15" s="506" t="s">
        <v>60</v>
      </c>
      <c r="B15" s="506"/>
      <c r="C15" s="529"/>
      <c r="D15" s="530"/>
      <c r="E15" s="529"/>
      <c r="F15" s="530"/>
      <c r="G15" s="529"/>
      <c r="H15" s="530"/>
      <c r="I15" s="529"/>
      <c r="J15" s="100"/>
      <c r="K15" s="2"/>
    </row>
    <row r="16" spans="1:18">
      <c r="A16" s="531" t="s">
        <v>201</v>
      </c>
      <c r="B16" s="532"/>
      <c r="C16" s="500">
        <v>30173</v>
      </c>
      <c r="D16" s="123"/>
      <c r="E16" s="500">
        <v>32058</v>
      </c>
      <c r="F16" s="123"/>
      <c r="G16" s="500">
        <v>31019</v>
      </c>
      <c r="H16" s="123"/>
      <c r="I16" s="536">
        <v>30961</v>
      </c>
      <c r="J16" s="100"/>
      <c r="K16" s="2"/>
      <c r="N16" s="6"/>
    </row>
    <row r="17" spans="1:18">
      <c r="A17" s="531" t="s">
        <v>202</v>
      </c>
      <c r="B17" s="532"/>
      <c r="C17" s="500">
        <v>21674</v>
      </c>
      <c r="D17" s="123"/>
      <c r="E17" s="500">
        <v>24118</v>
      </c>
      <c r="F17" s="123"/>
      <c r="G17" s="500">
        <v>21790</v>
      </c>
      <c r="H17" s="123"/>
      <c r="I17" s="536">
        <v>20921</v>
      </c>
      <c r="J17" s="745"/>
      <c r="K17" s="17"/>
      <c r="M17" s="6"/>
    </row>
    <row r="18" spans="1:18">
      <c r="A18" s="531" t="s">
        <v>203</v>
      </c>
      <c r="B18" s="532"/>
      <c r="C18" s="500">
        <v>4155</v>
      </c>
      <c r="D18" s="123"/>
      <c r="E18" s="500">
        <v>4712</v>
      </c>
      <c r="F18" s="123"/>
      <c r="G18" s="500">
        <v>4738</v>
      </c>
      <c r="H18" s="123"/>
      <c r="I18" s="536">
        <v>4571</v>
      </c>
      <c r="J18" s="100"/>
      <c r="K18" s="2"/>
      <c r="N18" s="6"/>
    </row>
    <row r="19" spans="1:18">
      <c r="A19" s="533" t="s">
        <v>204</v>
      </c>
      <c r="B19" s="534"/>
      <c r="C19" s="500">
        <v>3793</v>
      </c>
      <c r="D19" s="123"/>
      <c r="E19" s="500">
        <v>3970</v>
      </c>
      <c r="F19" s="123"/>
      <c r="G19" s="500">
        <v>4176</v>
      </c>
      <c r="H19" s="123"/>
      <c r="I19" s="536">
        <v>4287</v>
      </c>
      <c r="J19" s="100"/>
      <c r="K19" s="2"/>
      <c r="M19" s="6"/>
    </row>
    <row r="20" spans="1:18">
      <c r="A20" s="533" t="s">
        <v>205</v>
      </c>
      <c r="B20" s="534"/>
      <c r="C20" s="500">
        <v>2882</v>
      </c>
      <c r="D20" s="123"/>
      <c r="E20" s="500">
        <v>5115</v>
      </c>
      <c r="F20" s="123"/>
      <c r="G20" s="500">
        <v>5909</v>
      </c>
      <c r="H20" s="123"/>
      <c r="I20" s="536">
        <v>4710</v>
      </c>
      <c r="J20" s="100"/>
      <c r="K20" s="2"/>
      <c r="N20" s="6"/>
    </row>
    <row r="21" spans="1:18">
      <c r="A21" s="533" t="s">
        <v>206</v>
      </c>
      <c r="B21" s="534"/>
      <c r="C21" s="500">
        <v>3328</v>
      </c>
      <c r="D21" s="123"/>
      <c r="E21" s="500">
        <v>3372</v>
      </c>
      <c r="F21" s="123"/>
      <c r="G21" s="500">
        <v>3357</v>
      </c>
      <c r="H21" s="123"/>
      <c r="I21" s="536">
        <v>3291</v>
      </c>
      <c r="J21" s="100"/>
      <c r="K21" s="2"/>
      <c r="M21" s="6"/>
    </row>
    <row r="22" spans="1:18">
      <c r="A22" s="531" t="s">
        <v>312</v>
      </c>
      <c r="B22" s="535"/>
      <c r="C22" s="536">
        <v>0</v>
      </c>
      <c r="D22" s="537"/>
      <c r="E22" s="536">
        <v>0</v>
      </c>
      <c r="F22" s="526"/>
      <c r="G22" s="536">
        <v>117</v>
      </c>
      <c r="H22" s="526"/>
      <c r="I22" s="536">
        <v>157</v>
      </c>
      <c r="J22" s="100"/>
      <c r="K22" s="2"/>
    </row>
    <row r="23" spans="1:18">
      <c r="A23" s="531" t="s">
        <v>313</v>
      </c>
      <c r="B23" s="535"/>
      <c r="C23" s="536">
        <v>116</v>
      </c>
      <c r="D23" s="537"/>
      <c r="E23" s="536">
        <v>278</v>
      </c>
      <c r="F23" s="526"/>
      <c r="G23" s="536">
        <v>309</v>
      </c>
      <c r="H23" s="526"/>
      <c r="I23" s="536">
        <v>582</v>
      </c>
      <c r="J23" s="100"/>
      <c r="K23" s="2"/>
    </row>
    <row r="24" spans="1:18">
      <c r="A24" s="523" t="s">
        <v>314</v>
      </c>
      <c r="B24" s="506"/>
      <c r="C24" s="501">
        <v>11981</v>
      </c>
      <c r="D24" s="123"/>
      <c r="E24" s="501">
        <v>13644</v>
      </c>
      <c r="F24" s="123"/>
      <c r="G24" s="501">
        <v>13828</v>
      </c>
      <c r="H24" s="123"/>
      <c r="I24" s="601">
        <v>12654</v>
      </c>
      <c r="J24" s="100"/>
      <c r="K24" s="2"/>
    </row>
    <row r="25" spans="1:18" s="63" customFormat="1" ht="16.899999999999999" customHeight="1">
      <c r="A25" s="538" t="s">
        <v>208</v>
      </c>
      <c r="B25" s="539"/>
      <c r="C25" s="500">
        <v>78102</v>
      </c>
      <c r="D25" s="123"/>
      <c r="E25" s="500">
        <v>87267</v>
      </c>
      <c r="F25" s="123"/>
      <c r="G25" s="500">
        <v>85243</v>
      </c>
      <c r="H25" s="123"/>
      <c r="I25" s="603">
        <f>SUM(I16:I24)</f>
        <v>82134</v>
      </c>
      <c r="J25" s="743"/>
      <c r="K25" s="36"/>
      <c r="M25" s="47"/>
      <c r="N25" s="47"/>
      <c r="O25" s="47"/>
      <c r="P25" s="47"/>
      <c r="Q25" s="47"/>
      <c r="R25" s="47"/>
    </row>
    <row r="26" spans="1:18">
      <c r="A26" s="769"/>
      <c r="B26" s="769"/>
      <c r="C26" s="769"/>
      <c r="D26" s="769"/>
      <c r="E26" s="769"/>
      <c r="F26" s="769"/>
      <c r="G26" s="769"/>
      <c r="H26" s="769"/>
      <c r="I26" s="769"/>
      <c r="J26" s="100"/>
      <c r="K26" s="2"/>
    </row>
    <row r="27" spans="1:18">
      <c r="A27" s="506" t="s">
        <v>159</v>
      </c>
      <c r="B27" s="506"/>
      <c r="C27" s="540"/>
      <c r="D27" s="541"/>
      <c r="E27" s="540"/>
      <c r="F27" s="541"/>
      <c r="G27" s="540"/>
      <c r="H27" s="541"/>
      <c r="I27" s="540"/>
      <c r="J27" s="100"/>
      <c r="K27" s="2"/>
    </row>
    <row r="28" spans="1:18">
      <c r="A28" s="523" t="s">
        <v>196</v>
      </c>
      <c r="B28" s="506"/>
      <c r="C28" s="500">
        <v>2810</v>
      </c>
      <c r="D28" s="123"/>
      <c r="E28" s="500">
        <v>2922</v>
      </c>
      <c r="F28" s="123"/>
      <c r="G28" s="500">
        <v>1064</v>
      </c>
      <c r="H28" s="123"/>
      <c r="I28" s="536">
        <v>776</v>
      </c>
      <c r="J28" s="100"/>
      <c r="K28" s="2"/>
    </row>
    <row r="29" spans="1:18">
      <c r="A29" s="523" t="s">
        <v>197</v>
      </c>
      <c r="B29" s="506"/>
      <c r="C29" s="500">
        <v>3193</v>
      </c>
      <c r="D29" s="123"/>
      <c r="E29" s="500">
        <v>2642</v>
      </c>
      <c r="F29" s="123"/>
      <c r="G29" s="500">
        <v>3140</v>
      </c>
      <c r="H29" s="123"/>
      <c r="I29" s="536">
        <v>4049</v>
      </c>
      <c r="J29" s="746"/>
      <c r="K29" s="18"/>
    </row>
    <row r="30" spans="1:18">
      <c r="A30" s="523" t="s">
        <v>288</v>
      </c>
      <c r="B30" s="506"/>
      <c r="C30" s="500">
        <v>1005</v>
      </c>
      <c r="D30" s="123"/>
      <c r="E30" s="500">
        <v>1663</v>
      </c>
      <c r="F30" s="123"/>
      <c r="G30" s="500">
        <v>1925</v>
      </c>
      <c r="H30" s="123"/>
      <c r="I30" s="536">
        <v>1814</v>
      </c>
      <c r="J30" s="100"/>
      <c r="K30" s="2"/>
    </row>
    <row r="31" spans="1:18">
      <c r="A31" s="523" t="s">
        <v>209</v>
      </c>
      <c r="B31" s="506"/>
      <c r="C31" s="500">
        <v>-1151</v>
      </c>
      <c r="D31" s="123"/>
      <c r="E31" s="500">
        <v>-982</v>
      </c>
      <c r="F31" s="123"/>
      <c r="G31" s="500">
        <v>-1217</v>
      </c>
      <c r="H31" s="123"/>
      <c r="I31" s="536">
        <v>-1080</v>
      </c>
      <c r="J31" s="100"/>
      <c r="K31" s="2"/>
    </row>
    <row r="32" spans="1:18">
      <c r="A32" s="523" t="s">
        <v>210</v>
      </c>
      <c r="B32" s="506"/>
      <c r="C32" s="542">
        <v>5857</v>
      </c>
      <c r="D32" s="123"/>
      <c r="E32" s="542">
        <v>6245</v>
      </c>
      <c r="F32" s="123"/>
      <c r="G32" s="542">
        <v>4912</v>
      </c>
      <c r="H32" s="123"/>
      <c r="I32" s="603">
        <f>SUM(I28:I31)</f>
        <v>5559</v>
      </c>
      <c r="J32" s="100"/>
      <c r="K32" s="2"/>
    </row>
    <row r="33" spans="1:11">
      <c r="A33" s="768"/>
      <c r="B33" s="768"/>
      <c r="C33" s="768"/>
      <c r="D33" s="768"/>
      <c r="E33" s="768"/>
      <c r="F33" s="768"/>
      <c r="G33" s="768"/>
      <c r="H33" s="768"/>
      <c r="I33" s="768"/>
      <c r="J33" s="100"/>
      <c r="K33" s="2"/>
    </row>
    <row r="34" spans="1:11">
      <c r="A34" s="506" t="s">
        <v>62</v>
      </c>
      <c r="B34" s="506"/>
      <c r="C34" s="543"/>
      <c r="D34" s="544"/>
      <c r="E34" s="543"/>
      <c r="F34" s="544"/>
      <c r="G34" s="543"/>
      <c r="H34" s="544"/>
      <c r="I34" s="543"/>
      <c r="J34" s="100"/>
      <c r="K34" s="2"/>
    </row>
    <row r="35" spans="1:11">
      <c r="A35" s="523" t="s">
        <v>211</v>
      </c>
      <c r="B35" s="506"/>
      <c r="C35" s="500">
        <v>-741</v>
      </c>
      <c r="D35" s="123"/>
      <c r="E35" s="500">
        <v>-636</v>
      </c>
      <c r="F35" s="123"/>
      <c r="G35" s="500">
        <v>-496</v>
      </c>
      <c r="H35" s="123"/>
      <c r="I35" s="536">
        <v>-375</v>
      </c>
      <c r="J35" s="100"/>
      <c r="K35" s="2"/>
    </row>
    <row r="36" spans="1:11">
      <c r="A36" s="523" t="s">
        <v>315</v>
      </c>
      <c r="B36" s="506"/>
      <c r="C36" s="500">
        <v>1983</v>
      </c>
      <c r="D36" s="123"/>
      <c r="E36" s="500">
        <v>-726</v>
      </c>
      <c r="F36" s="123"/>
      <c r="G36" s="500">
        <v>1054</v>
      </c>
      <c r="H36" s="123"/>
      <c r="I36" s="536">
        <v>722</v>
      </c>
      <c r="J36" s="64"/>
      <c r="K36" s="64"/>
    </row>
    <row r="37" spans="1:11">
      <c r="A37" s="523" t="s">
        <v>212</v>
      </c>
      <c r="B37" s="506"/>
      <c r="C37" s="536">
        <v>-393</v>
      </c>
      <c r="D37" s="123"/>
      <c r="E37" s="536">
        <v>0</v>
      </c>
      <c r="F37" s="123"/>
      <c r="G37" s="536">
        <v>0</v>
      </c>
      <c r="H37" s="123"/>
      <c r="I37" s="536">
        <v>0</v>
      </c>
      <c r="J37" s="100"/>
      <c r="K37" s="2"/>
    </row>
    <row r="38" spans="1:11">
      <c r="A38" s="523" t="s">
        <v>194</v>
      </c>
      <c r="B38" s="506"/>
      <c r="C38" s="500">
        <v>-32</v>
      </c>
      <c r="D38" s="123"/>
      <c r="E38" s="500">
        <v>13</v>
      </c>
      <c r="F38" s="123"/>
      <c r="G38" s="500">
        <v>-107</v>
      </c>
      <c r="H38" s="123"/>
      <c r="I38" s="536">
        <v>-70</v>
      </c>
      <c r="J38" s="100"/>
      <c r="K38" s="2"/>
    </row>
    <row r="39" spans="1:11">
      <c r="A39" s="523" t="s">
        <v>213</v>
      </c>
      <c r="B39" s="506"/>
      <c r="C39" s="545">
        <v>817</v>
      </c>
      <c r="D39" s="505"/>
      <c r="E39" s="545">
        <v>-1349</v>
      </c>
      <c r="F39" s="505"/>
      <c r="G39" s="545">
        <v>451</v>
      </c>
      <c r="H39" s="505"/>
      <c r="I39" s="602">
        <f>SUM(I35:I38)</f>
        <v>277</v>
      </c>
      <c r="J39" s="100"/>
      <c r="K39" s="2"/>
    </row>
    <row r="40" spans="1:11">
      <c r="A40" s="768"/>
      <c r="B40" s="768"/>
      <c r="C40" s="768"/>
      <c r="D40" s="768"/>
      <c r="E40" s="768"/>
      <c r="F40" s="768"/>
      <c r="G40" s="768"/>
      <c r="H40" s="768"/>
      <c r="I40" s="768"/>
      <c r="J40" s="100"/>
      <c r="K40" s="2"/>
    </row>
    <row r="41" spans="1:11">
      <c r="A41" s="506" t="s">
        <v>63</v>
      </c>
      <c r="B41" s="506"/>
      <c r="C41" s="500">
        <v>6674</v>
      </c>
      <c r="D41" s="123"/>
      <c r="E41" s="500">
        <v>4896</v>
      </c>
      <c r="F41" s="123"/>
      <c r="G41" s="500">
        <v>5363</v>
      </c>
      <c r="H41" s="123"/>
      <c r="I41" s="536">
        <f>I32+I39</f>
        <v>5836</v>
      </c>
      <c r="J41" s="90"/>
      <c r="K41" s="1"/>
    </row>
    <row r="42" spans="1:11">
      <c r="A42" s="506" t="s">
        <v>316</v>
      </c>
      <c r="B42" s="506"/>
      <c r="C42" s="501">
        <v>1443</v>
      </c>
      <c r="D42" s="123"/>
      <c r="E42" s="501">
        <v>1070</v>
      </c>
      <c r="F42" s="123"/>
      <c r="G42" s="501">
        <v>1391</v>
      </c>
      <c r="H42" s="123"/>
      <c r="I42" s="601">
        <v>1505</v>
      </c>
      <c r="J42" s="100"/>
      <c r="K42" s="2"/>
    </row>
    <row r="43" spans="1:11" ht="15.75" thickBot="1">
      <c r="A43" s="506" t="s">
        <v>57</v>
      </c>
      <c r="B43" s="506"/>
      <c r="C43" s="502">
        <v>5231</v>
      </c>
      <c r="D43" s="546"/>
      <c r="E43" s="502">
        <v>3826</v>
      </c>
      <c r="F43" s="546"/>
      <c r="G43" s="502">
        <v>3972</v>
      </c>
      <c r="H43" s="546"/>
      <c r="I43" s="502">
        <f>I41-I42</f>
        <v>4331</v>
      </c>
      <c r="J43" s="100"/>
      <c r="K43" s="2"/>
    </row>
    <row r="44" spans="1:11" ht="16.5" thickTop="1" thickBot="1">
      <c r="A44" s="506" t="s">
        <v>64</v>
      </c>
      <c r="B44" s="547"/>
      <c r="C44" s="548">
        <v>19.79</v>
      </c>
      <c r="D44" s="549"/>
      <c r="E44" s="548">
        <v>14.54</v>
      </c>
      <c r="F44" s="549"/>
      <c r="G44" s="548">
        <v>15.6</v>
      </c>
      <c r="H44" s="549"/>
      <c r="I44" s="548">
        <v>17.41</v>
      </c>
      <c r="J44" s="100"/>
      <c r="K44" s="2"/>
    </row>
    <row r="45" spans="1:11" ht="15.75" thickTop="1">
      <c r="A45" s="506" t="s">
        <v>65</v>
      </c>
      <c r="B45" s="506"/>
      <c r="C45" s="550">
        <v>264</v>
      </c>
      <c r="D45" s="551"/>
      <c r="E45" s="550">
        <v>263</v>
      </c>
      <c r="F45" s="551"/>
      <c r="G45" s="550">
        <v>254</v>
      </c>
      <c r="H45" s="551"/>
      <c r="I45" s="536">
        <v>248</v>
      </c>
      <c r="J45" s="100"/>
      <c r="K45" s="2"/>
    </row>
    <row r="46" spans="1:11" ht="15.75" thickBot="1">
      <c r="A46" s="506" t="s">
        <v>66</v>
      </c>
      <c r="B46" s="547"/>
      <c r="C46" s="548">
        <v>19.45</v>
      </c>
      <c r="D46" s="549"/>
      <c r="E46" s="548">
        <v>14.33</v>
      </c>
      <c r="F46" s="549"/>
      <c r="G46" s="548">
        <v>15.48</v>
      </c>
      <c r="H46" s="549"/>
      <c r="I46" s="548">
        <v>17.21</v>
      </c>
      <c r="J46" s="100"/>
      <c r="K46" s="2"/>
    </row>
    <row r="47" spans="1:11" ht="15.75" thickTop="1">
      <c r="A47" s="506" t="s">
        <v>67</v>
      </c>
      <c r="B47" s="506"/>
      <c r="C47" s="550">
        <v>268</v>
      </c>
      <c r="D47" s="551"/>
      <c r="E47" s="550">
        <v>266</v>
      </c>
      <c r="F47" s="551"/>
      <c r="G47" s="550">
        <v>256</v>
      </c>
      <c r="H47" s="551"/>
      <c r="I47" s="536">
        <v>251</v>
      </c>
      <c r="J47" s="100"/>
      <c r="K47" s="11"/>
    </row>
    <row r="48" spans="1:11">
      <c r="A48" s="770"/>
      <c r="B48" s="770"/>
      <c r="C48" s="770"/>
      <c r="D48" s="770"/>
      <c r="E48" s="770"/>
      <c r="F48" s="770"/>
      <c r="G48" s="770"/>
      <c r="H48" s="770"/>
      <c r="I48" s="770"/>
      <c r="J48" s="100"/>
      <c r="K48" s="2"/>
    </row>
    <row r="49" spans="1:18">
      <c r="A49" s="506" t="s">
        <v>68</v>
      </c>
      <c r="B49" s="506"/>
      <c r="C49" s="500"/>
      <c r="D49" s="123"/>
      <c r="E49" s="500"/>
      <c r="F49" s="123"/>
      <c r="G49" s="500"/>
      <c r="H49" s="123"/>
      <c r="I49" s="500"/>
      <c r="J49" s="747"/>
      <c r="K49" s="13"/>
    </row>
    <row r="50" spans="1:18">
      <c r="A50" s="535" t="s">
        <v>69</v>
      </c>
      <c r="B50" s="552"/>
      <c r="C50" s="509">
        <v>7.0000000000000007E-2</v>
      </c>
      <c r="D50" s="553"/>
      <c r="E50" s="509">
        <v>6.7000000000000004E-2</v>
      </c>
      <c r="F50" s="553"/>
      <c r="G50" s="509">
        <v>5.3999999999999999E-2</v>
      </c>
      <c r="H50" s="553"/>
      <c r="I50" s="509">
        <v>6.3E-2</v>
      </c>
      <c r="J50" s="91"/>
      <c r="K50" s="19"/>
    </row>
    <row r="51" spans="1:18">
      <c r="A51" s="533" t="s">
        <v>70</v>
      </c>
      <c r="B51" s="532"/>
      <c r="C51" s="509">
        <v>7.9000000000000001E-2</v>
      </c>
      <c r="D51" s="554"/>
      <c r="E51" s="509">
        <v>5.1999999999999998E-2</v>
      </c>
      <c r="F51" s="554"/>
      <c r="G51" s="509">
        <v>5.8999999999999997E-2</v>
      </c>
      <c r="H51" s="554"/>
      <c r="I51" s="509">
        <v>6.7000000000000004E-2</v>
      </c>
      <c r="J51" s="748"/>
      <c r="K51" s="3"/>
    </row>
    <row r="52" spans="1:18">
      <c r="A52" s="534" t="s">
        <v>71</v>
      </c>
      <c r="B52" s="532"/>
      <c r="C52" s="509">
        <v>6.7000000000000004E-2</v>
      </c>
      <c r="D52" s="554"/>
      <c r="E52" s="509">
        <v>4.4999999999999998E-2</v>
      </c>
      <c r="F52" s="554"/>
      <c r="G52" s="509">
        <v>4.5999999999999999E-2</v>
      </c>
      <c r="H52" s="554"/>
      <c r="I52" s="509">
        <v>0.05</v>
      </c>
      <c r="J52" s="749"/>
      <c r="K52" s="16"/>
    </row>
    <row r="53" spans="1:18">
      <c r="A53" s="532" t="s">
        <v>72</v>
      </c>
      <c r="B53" s="532"/>
      <c r="C53" s="509">
        <v>0.246</v>
      </c>
      <c r="D53" s="554"/>
      <c r="E53" s="509">
        <v>0.156</v>
      </c>
      <c r="F53" s="554"/>
      <c r="G53" s="509">
        <v>0.155</v>
      </c>
      <c r="H53" s="554"/>
      <c r="I53" s="509">
        <v>0.161</v>
      </c>
      <c r="J53" s="749"/>
      <c r="K53" s="16"/>
    </row>
    <row r="54" spans="1:18">
      <c r="A54" s="770"/>
      <c r="B54" s="770"/>
      <c r="C54" s="770"/>
      <c r="D54" s="770"/>
      <c r="E54" s="770"/>
      <c r="F54" s="770"/>
      <c r="G54" s="770"/>
      <c r="H54" s="770"/>
      <c r="I54" s="770"/>
      <c r="J54" s="748"/>
      <c r="K54" s="3"/>
    </row>
    <row r="55" spans="1:18">
      <c r="A55" s="506" t="s">
        <v>73</v>
      </c>
      <c r="B55" s="506"/>
      <c r="C55" s="555">
        <v>2.6</v>
      </c>
      <c r="D55" s="549"/>
      <c r="E55" s="555">
        <v>3</v>
      </c>
      <c r="F55" s="549"/>
      <c r="G55" s="555">
        <v>4.5999999999999996</v>
      </c>
      <c r="H55" s="549"/>
      <c r="I55" s="555">
        <v>5.04</v>
      </c>
      <c r="J55" s="100"/>
      <c r="K55" s="16"/>
      <c r="L55" s="6"/>
      <c r="M55" s="6"/>
      <c r="N55" s="6"/>
      <c r="O55" s="6"/>
      <c r="P55" s="6"/>
      <c r="Q55" s="6"/>
      <c r="R55" s="6"/>
    </row>
    <row r="56" spans="1:18" s="6" customFormat="1" ht="17.100000000000001" customHeight="1">
      <c r="A56" s="185"/>
      <c r="B56" s="185"/>
      <c r="C56" s="556"/>
      <c r="D56" s="556"/>
      <c r="E56" s="556"/>
      <c r="F56" s="556"/>
      <c r="G56" s="556"/>
      <c r="H56" s="556"/>
      <c r="I56" s="556"/>
      <c r="J56" s="192"/>
      <c r="K56" s="20"/>
      <c r="L56" s="47"/>
      <c r="M56" s="47"/>
      <c r="N56" s="47"/>
      <c r="O56" s="47"/>
      <c r="P56" s="47"/>
      <c r="Q56" s="47"/>
      <c r="R56" s="47"/>
    </row>
    <row r="57" spans="1:18" s="142" customFormat="1" ht="18.75" customHeight="1">
      <c r="A57" s="766" t="s">
        <v>355</v>
      </c>
      <c r="B57" s="766"/>
      <c r="C57" s="766"/>
      <c r="D57" s="766"/>
      <c r="E57" s="766"/>
      <c r="F57" s="766"/>
      <c r="G57" s="766"/>
      <c r="H57" s="766"/>
      <c r="I57" s="766"/>
      <c r="J57" s="192"/>
      <c r="K57" s="20"/>
    </row>
    <row r="58" spans="1:18" s="6" customFormat="1" ht="12.6" customHeight="1">
      <c r="A58" s="766" t="s">
        <v>317</v>
      </c>
      <c r="B58" s="766"/>
      <c r="C58" s="766"/>
      <c r="D58" s="766"/>
      <c r="E58" s="766"/>
      <c r="F58" s="766"/>
      <c r="G58" s="766"/>
      <c r="H58" s="766"/>
      <c r="I58" s="766"/>
      <c r="J58" s="192"/>
      <c r="K58" s="20"/>
    </row>
    <row r="59" spans="1:18" s="142" customFormat="1" ht="18.75" customHeight="1">
      <c r="A59" s="766" t="s">
        <v>359</v>
      </c>
      <c r="B59" s="766"/>
      <c r="C59" s="766"/>
      <c r="D59" s="766"/>
      <c r="E59" s="766"/>
      <c r="F59" s="766"/>
      <c r="G59" s="766"/>
      <c r="H59" s="766"/>
      <c r="I59" s="766"/>
      <c r="J59" s="192"/>
      <c r="K59" s="20"/>
    </row>
    <row r="60" spans="1:18" s="142" customFormat="1" ht="18.75" customHeight="1">
      <c r="A60" s="766" t="s">
        <v>356</v>
      </c>
      <c r="B60" s="766"/>
      <c r="C60" s="766"/>
      <c r="D60" s="766"/>
      <c r="E60" s="766"/>
      <c r="F60" s="766"/>
      <c r="G60" s="766"/>
      <c r="H60" s="766"/>
      <c r="I60" s="766"/>
      <c r="J60" s="192"/>
      <c r="K60" s="20"/>
    </row>
    <row r="61" spans="1:18" s="6" customFormat="1" ht="11.25" customHeight="1">
      <c r="A61" s="766" t="s">
        <v>357</v>
      </c>
      <c r="B61" s="766"/>
      <c r="C61" s="766"/>
      <c r="D61" s="766"/>
      <c r="E61" s="766"/>
      <c r="F61" s="766"/>
      <c r="G61" s="766"/>
      <c r="H61" s="766"/>
      <c r="I61" s="766"/>
      <c r="J61" s="192"/>
      <c r="K61" s="20"/>
    </row>
    <row r="62" spans="1:18" s="142" customFormat="1" ht="11.25" customHeight="1">
      <c r="A62" s="627"/>
      <c r="B62" s="627"/>
      <c r="C62" s="627"/>
      <c r="D62" s="627"/>
      <c r="E62" s="627"/>
      <c r="F62" s="627"/>
      <c r="G62" s="627"/>
      <c r="H62" s="627"/>
      <c r="I62" s="627"/>
      <c r="J62" s="192"/>
      <c r="K62" s="20"/>
    </row>
    <row r="63" spans="1:18" ht="17.850000000000001" customHeight="1">
      <c r="A63" s="767" t="s">
        <v>82</v>
      </c>
      <c r="B63" s="767"/>
      <c r="C63" s="767"/>
      <c r="D63" s="767"/>
      <c r="E63" s="767"/>
      <c r="F63" s="767"/>
      <c r="G63" s="767"/>
      <c r="H63" s="767"/>
      <c r="I63" s="767"/>
      <c r="J63" s="100"/>
      <c r="K63" s="2"/>
    </row>
    <row r="64" spans="1:18" s="6" customFormat="1">
      <c r="A64" s="95"/>
      <c r="B64" s="95"/>
      <c r="C64" s="97"/>
      <c r="D64" s="97"/>
      <c r="E64" s="97"/>
      <c r="F64" s="97"/>
      <c r="G64" s="105"/>
      <c r="H64" s="97"/>
      <c r="I64" s="105"/>
      <c r="J64" s="747"/>
      <c r="K64" s="13"/>
    </row>
    <row r="65" spans="1:18" s="6" customFormat="1">
      <c r="A65" s="95"/>
      <c r="B65" s="95"/>
      <c r="C65" s="97"/>
      <c r="D65" s="97"/>
      <c r="E65" s="97"/>
      <c r="F65" s="97"/>
      <c r="G65" s="105"/>
      <c r="H65" s="97"/>
      <c r="I65" s="105"/>
      <c r="J65" s="747"/>
      <c r="K65" s="13"/>
    </row>
    <row r="66" spans="1:18" s="6" customFormat="1">
      <c r="A66" s="95"/>
      <c r="B66" s="95"/>
      <c r="C66" s="97"/>
      <c r="D66" s="97"/>
      <c r="E66" s="97"/>
      <c r="F66" s="97"/>
      <c r="G66" s="105"/>
      <c r="H66" s="97"/>
      <c r="I66" s="105"/>
      <c r="J66" s="191"/>
      <c r="K66" s="88"/>
    </row>
    <row r="67" spans="1:18" s="6" customFormat="1">
      <c r="A67" s="95"/>
      <c r="B67" s="95"/>
      <c r="C67" s="97"/>
      <c r="D67" s="97"/>
      <c r="E67" s="97"/>
      <c r="F67" s="97"/>
      <c r="G67" s="105"/>
      <c r="H67" s="97"/>
      <c r="I67" s="105"/>
      <c r="J67" s="191"/>
      <c r="K67" s="88"/>
    </row>
    <row r="68" spans="1:18">
      <c r="I68" s="105"/>
      <c r="J68" s="105"/>
      <c r="K68" s="48"/>
    </row>
    <row r="69" spans="1:18" s="39" customFormat="1" ht="16.5" customHeight="1">
      <c r="A69" s="95"/>
      <c r="B69" s="95"/>
      <c r="C69" s="97"/>
      <c r="D69" s="97"/>
      <c r="E69" s="97"/>
      <c r="F69" s="97"/>
      <c r="G69" s="93"/>
      <c r="H69" s="97"/>
      <c r="I69" s="93"/>
      <c r="J69" s="750"/>
      <c r="K69" s="41"/>
      <c r="L69" s="47"/>
      <c r="M69" s="47"/>
      <c r="N69" s="47"/>
      <c r="O69" s="47"/>
      <c r="P69" s="47"/>
      <c r="Q69" s="47"/>
      <c r="R69" s="47"/>
    </row>
    <row r="70" spans="1:18" s="6" customFormat="1">
      <c r="A70" s="95"/>
      <c r="B70" s="95"/>
      <c r="C70" s="97"/>
      <c r="D70" s="97"/>
      <c r="E70" s="97"/>
      <c r="F70" s="97"/>
      <c r="G70" s="93"/>
      <c r="H70" s="97"/>
      <c r="I70" s="93"/>
      <c r="J70" s="191"/>
      <c r="K70" s="88"/>
    </row>
    <row r="71" spans="1:18">
      <c r="J71" s="105"/>
      <c r="K71" s="48"/>
    </row>
    <row r="72" spans="1:18">
      <c r="J72" s="105"/>
      <c r="K72" s="48"/>
    </row>
    <row r="73" spans="1:18">
      <c r="J73" s="105"/>
      <c r="K73" s="48"/>
    </row>
    <row r="74" spans="1:18">
      <c r="J74" s="105"/>
      <c r="K74" s="48"/>
    </row>
    <row r="75" spans="1:18">
      <c r="J75" s="105"/>
      <c r="K75" s="48"/>
    </row>
    <row r="76" spans="1:18">
      <c r="J76" s="105"/>
      <c r="K76" s="48"/>
    </row>
  </sheetData>
  <mergeCells count="17">
    <mergeCell ref="A1:I1"/>
    <mergeCell ref="A2:I2"/>
    <mergeCell ref="A3:I3"/>
    <mergeCell ref="A54:I54"/>
    <mergeCell ref="A48:I48"/>
    <mergeCell ref="A4:I4"/>
    <mergeCell ref="A5:I5"/>
    <mergeCell ref="A58:I58"/>
    <mergeCell ref="A63:I63"/>
    <mergeCell ref="A14:I14"/>
    <mergeCell ref="A26:I26"/>
    <mergeCell ref="A33:I33"/>
    <mergeCell ref="A40:I40"/>
    <mergeCell ref="A60:I60"/>
    <mergeCell ref="A59:I59"/>
    <mergeCell ref="A57:I57"/>
    <mergeCell ref="A61:I61"/>
  </mergeCells>
  <phoneticPr fontId="2" type="noConversion"/>
  <printOptions horizontalCentered="1"/>
  <pageMargins left="0.75" right="0.75" top="0.5" bottom="0.5" header="0.5" footer="0.25"/>
  <pageSetup scale="76" firstPageNumber="2" orientation="portrait" r:id="rId1"/>
  <headerFooter scaleWithDoc="0" alignWithMargins="0">
    <evenFooter>&amp;R&amp;"Arial,Regular"&amp;10Q1 FY24 Stat Book / &amp;P</evenFooter>
  </headerFooter>
  <customProperties>
    <customPr name="FUNCTIONCACHE" r:id="rId2"/>
    <customPr name="SheetOptions" r:id="rId3"/>
    <customPr name="WORKBKFUNCTIONCACHE" r:id="rId4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Q59"/>
  <sheetViews>
    <sheetView workbookViewId="0">
      <selection sqref="A1:Q1"/>
    </sheetView>
  </sheetViews>
  <sheetFormatPr defaultColWidth="10.625" defaultRowHeight="15"/>
  <cols>
    <col min="1" max="1" width="45.75" style="95" customWidth="1"/>
    <col min="2" max="2" width="1.75" style="95" customWidth="1"/>
    <col min="3" max="3" width="7.75" style="240" customWidth="1"/>
    <col min="4" max="4" width="1.75" style="95" customWidth="1"/>
    <col min="5" max="5" width="7.75" style="240" customWidth="1"/>
    <col min="6" max="6" width="1.75" style="95" customWidth="1"/>
    <col min="7" max="7" width="7.75" style="240" customWidth="1"/>
    <col min="8" max="8" width="1.75" style="95" customWidth="1"/>
    <col min="9" max="9" width="7.75" style="240" customWidth="1"/>
    <col min="10" max="10" width="1.75" style="93" customWidth="1"/>
    <col min="11" max="11" width="7.75" style="239" customWidth="1"/>
    <col min="12" max="12" width="1.75" style="93" customWidth="1"/>
    <col min="13" max="13" width="7.75" style="239" customWidth="1"/>
    <col min="14" max="14" width="1.75" style="93" customWidth="1"/>
    <col min="15" max="15" width="7.75" style="239" customWidth="1"/>
    <col min="16" max="16" width="1.75" style="93" customWidth="1"/>
    <col min="17" max="17" width="7.75" style="239" customWidth="1"/>
    <col min="18" max="16384" width="10.625" style="47"/>
  </cols>
  <sheetData>
    <row r="1" spans="1:17" s="52" customFormat="1" ht="24.75" customHeight="1">
      <c r="A1" s="760" t="s">
        <v>0</v>
      </c>
      <c r="B1" s="760"/>
      <c r="C1" s="760"/>
      <c r="D1" s="760"/>
      <c r="E1" s="760"/>
      <c r="F1" s="760"/>
      <c r="G1" s="760"/>
      <c r="H1" s="760"/>
      <c r="I1" s="760"/>
      <c r="J1" s="760"/>
      <c r="K1" s="760"/>
      <c r="L1" s="760"/>
      <c r="M1" s="760"/>
      <c r="N1" s="760"/>
      <c r="O1" s="760"/>
      <c r="P1" s="760"/>
      <c r="Q1" s="760"/>
    </row>
    <row r="2" spans="1:17" s="52" customFormat="1" ht="24.75" customHeight="1">
      <c r="A2" s="760" t="s">
        <v>74</v>
      </c>
      <c r="B2" s="760"/>
      <c r="C2" s="760"/>
      <c r="D2" s="760"/>
      <c r="E2" s="760"/>
      <c r="F2" s="760"/>
      <c r="G2" s="760"/>
      <c r="H2" s="760"/>
      <c r="I2" s="760"/>
      <c r="J2" s="760"/>
      <c r="K2" s="760"/>
      <c r="L2" s="760"/>
      <c r="M2" s="760"/>
      <c r="N2" s="760"/>
      <c r="O2" s="760"/>
      <c r="P2" s="760"/>
      <c r="Q2" s="760"/>
    </row>
    <row r="3" spans="1:17" s="52" customFormat="1" ht="24.75" customHeight="1">
      <c r="A3" s="760" t="s">
        <v>170</v>
      </c>
      <c r="B3" s="760"/>
      <c r="C3" s="760"/>
      <c r="D3" s="760"/>
      <c r="E3" s="760"/>
      <c r="F3" s="760"/>
      <c r="G3" s="760"/>
      <c r="H3" s="760"/>
      <c r="I3" s="760"/>
      <c r="J3" s="760"/>
      <c r="K3" s="760"/>
      <c r="L3" s="760"/>
      <c r="M3" s="760"/>
      <c r="N3" s="760"/>
      <c r="O3" s="760"/>
      <c r="P3" s="760"/>
      <c r="Q3" s="760"/>
    </row>
    <row r="4" spans="1:17" s="6" customFormat="1" ht="12.75">
      <c r="A4" s="335" t="s">
        <v>53</v>
      </c>
      <c r="B4" s="171"/>
      <c r="C4" s="238"/>
      <c r="D4" s="171"/>
      <c r="E4" s="238"/>
      <c r="F4" s="171"/>
      <c r="G4" s="238"/>
      <c r="H4" s="171"/>
      <c r="I4" s="238"/>
      <c r="J4" s="171"/>
      <c r="K4" s="238"/>
      <c r="L4" s="171"/>
      <c r="M4" s="238"/>
      <c r="N4" s="171"/>
      <c r="O4" s="238"/>
      <c r="P4" s="171"/>
      <c r="Q4" s="238"/>
    </row>
    <row r="5" spans="1:17" s="6" customFormat="1" ht="12.75">
      <c r="A5" s="335" t="s">
        <v>54</v>
      </c>
      <c r="B5" s="171"/>
      <c r="C5" s="238"/>
      <c r="D5" s="171"/>
      <c r="E5" s="238"/>
      <c r="F5" s="171"/>
      <c r="G5" s="238"/>
      <c r="H5" s="171"/>
      <c r="I5" s="238"/>
      <c r="J5" s="171"/>
      <c r="K5" s="238"/>
      <c r="L5" s="171"/>
      <c r="M5" s="238"/>
      <c r="N5" s="171"/>
      <c r="O5" s="238"/>
      <c r="P5" s="171"/>
      <c r="Q5" s="238"/>
    </row>
    <row r="6" spans="1:17">
      <c r="A6" s="105"/>
      <c r="B6" s="105"/>
      <c r="C6" s="775" t="s">
        <v>2</v>
      </c>
      <c r="D6" s="775"/>
      <c r="E6" s="775"/>
      <c r="F6" s="775"/>
      <c r="G6" s="775"/>
      <c r="H6" s="775"/>
      <c r="I6" s="775"/>
      <c r="J6" s="336"/>
      <c r="K6" s="775" t="s">
        <v>44</v>
      </c>
      <c r="L6" s="775"/>
      <c r="M6" s="775"/>
      <c r="N6" s="775"/>
      <c r="O6" s="775"/>
      <c r="P6" s="775"/>
      <c r="Q6" s="775"/>
    </row>
    <row r="7" spans="1:17" s="33" customFormat="1" ht="26.45" customHeight="1">
      <c r="A7" s="172"/>
      <c r="B7" s="173"/>
      <c r="C7" s="560" t="s">
        <v>289</v>
      </c>
      <c r="D7" s="561"/>
      <c r="E7" s="560" t="s">
        <v>290</v>
      </c>
      <c r="F7" s="561"/>
      <c r="G7" s="560" t="s">
        <v>291</v>
      </c>
      <c r="H7" s="193"/>
      <c r="I7" s="560" t="s">
        <v>292</v>
      </c>
      <c r="J7" s="562"/>
      <c r="K7" s="560" t="s">
        <v>289</v>
      </c>
      <c r="L7" s="193"/>
      <c r="M7" s="560" t="s">
        <v>290</v>
      </c>
      <c r="N7" s="193"/>
      <c r="O7" s="560" t="s">
        <v>291</v>
      </c>
      <c r="P7" s="193"/>
      <c r="Q7" s="560" t="s">
        <v>292</v>
      </c>
    </row>
    <row r="8" spans="1:17" s="37" customFormat="1">
      <c r="A8" s="772" t="s">
        <v>55</v>
      </c>
      <c r="B8" s="772"/>
      <c r="C8" s="772"/>
      <c r="D8" s="772"/>
      <c r="E8" s="772"/>
      <c r="F8" s="772"/>
      <c r="G8" s="772"/>
      <c r="H8" s="772"/>
      <c r="I8" s="772"/>
      <c r="J8" s="772"/>
      <c r="K8" s="772"/>
      <c r="L8" s="772"/>
      <c r="M8" s="772"/>
      <c r="N8" s="772"/>
      <c r="O8" s="772"/>
      <c r="P8" s="772"/>
      <c r="Q8" s="772"/>
    </row>
    <row r="9" spans="1:17" s="37" customFormat="1">
      <c r="A9" s="337" t="s">
        <v>196</v>
      </c>
      <c r="B9" s="337"/>
      <c r="C9" s="222">
        <v>9647</v>
      </c>
      <c r="D9" s="338"/>
      <c r="E9" s="222">
        <v>10368</v>
      </c>
      <c r="F9" s="338"/>
      <c r="G9" s="222">
        <v>10788</v>
      </c>
      <c r="H9" s="338"/>
      <c r="I9" s="222">
        <v>11275</v>
      </c>
      <c r="J9" s="203"/>
      <c r="K9" s="222">
        <v>10966</v>
      </c>
      <c r="L9" s="203"/>
      <c r="M9" s="222">
        <v>11605</v>
      </c>
      <c r="N9" s="203"/>
      <c r="O9" s="222">
        <v>11304</v>
      </c>
      <c r="P9" s="203"/>
      <c r="Q9" s="339">
        <v>11939</v>
      </c>
    </row>
    <row r="10" spans="1:17" s="37" customFormat="1">
      <c r="A10" s="337" t="s">
        <v>197</v>
      </c>
      <c r="B10" s="175"/>
      <c r="C10" s="221">
        <v>7040</v>
      </c>
      <c r="D10" s="221"/>
      <c r="E10" s="221">
        <v>7344</v>
      </c>
      <c r="F10" s="221"/>
      <c r="G10" s="221">
        <v>7980</v>
      </c>
      <c r="H10" s="221"/>
      <c r="I10" s="221">
        <v>8132</v>
      </c>
      <c r="J10" s="203"/>
      <c r="K10" s="221">
        <v>7677</v>
      </c>
      <c r="L10" s="203"/>
      <c r="M10" s="221">
        <v>8264</v>
      </c>
      <c r="N10" s="203"/>
      <c r="O10" s="221">
        <v>8800</v>
      </c>
      <c r="P10" s="203"/>
      <c r="Q10" s="221">
        <v>8491</v>
      </c>
    </row>
    <row r="11" spans="1:17" s="37" customFormat="1">
      <c r="A11" s="337" t="s">
        <v>272</v>
      </c>
      <c r="B11" s="175"/>
      <c r="C11" s="221">
        <v>1826</v>
      </c>
      <c r="D11" s="221"/>
      <c r="E11" s="221">
        <v>1936</v>
      </c>
      <c r="F11" s="221"/>
      <c r="G11" s="221">
        <v>1836</v>
      </c>
      <c r="H11" s="221"/>
      <c r="I11" s="221">
        <v>2235</v>
      </c>
      <c r="J11" s="203"/>
      <c r="K11" s="221">
        <v>2251</v>
      </c>
      <c r="L11" s="203"/>
      <c r="M11" s="221">
        <v>2272</v>
      </c>
      <c r="N11" s="203"/>
      <c r="O11" s="221">
        <v>2253</v>
      </c>
      <c r="P11" s="203"/>
      <c r="Q11" s="221">
        <v>2756</v>
      </c>
    </row>
    <row r="12" spans="1:17" s="37" customFormat="1">
      <c r="A12" s="337" t="s">
        <v>198</v>
      </c>
      <c r="B12" s="175"/>
      <c r="C12" s="221">
        <v>8</v>
      </c>
      <c r="D12" s="221"/>
      <c r="E12" s="221">
        <v>8</v>
      </c>
      <c r="F12" s="221"/>
      <c r="G12" s="221">
        <v>8</v>
      </c>
      <c r="H12" s="221"/>
      <c r="I12" s="221">
        <v>8</v>
      </c>
      <c r="J12" s="203"/>
      <c r="K12" s="221">
        <v>35</v>
      </c>
      <c r="L12" s="203"/>
      <c r="M12" s="221">
        <v>77</v>
      </c>
      <c r="N12" s="203"/>
      <c r="O12" s="221">
        <v>65</v>
      </c>
      <c r="P12" s="203"/>
      <c r="Q12" s="221">
        <v>76</v>
      </c>
    </row>
    <row r="13" spans="1:17" s="37" customFormat="1">
      <c r="A13" s="337" t="s">
        <v>199</v>
      </c>
      <c r="B13" s="175"/>
      <c r="C13" s="340">
        <v>800</v>
      </c>
      <c r="D13" s="341"/>
      <c r="E13" s="340">
        <v>907</v>
      </c>
      <c r="F13" s="341"/>
      <c r="G13" s="340">
        <v>898</v>
      </c>
      <c r="H13" s="341"/>
      <c r="I13" s="340">
        <v>915</v>
      </c>
      <c r="J13" s="203"/>
      <c r="K13" s="340">
        <v>1074</v>
      </c>
      <c r="L13" s="203"/>
      <c r="M13" s="340">
        <v>1256</v>
      </c>
      <c r="N13" s="203"/>
      <c r="O13" s="340">
        <v>1219</v>
      </c>
      <c r="P13" s="203"/>
      <c r="Q13" s="340">
        <v>1132</v>
      </c>
    </row>
    <row r="14" spans="1:17" s="37" customFormat="1">
      <c r="A14" s="337" t="s">
        <v>200</v>
      </c>
      <c r="B14" s="175"/>
      <c r="C14" s="221">
        <v>19321</v>
      </c>
      <c r="D14" s="221"/>
      <c r="E14" s="221">
        <v>20563</v>
      </c>
      <c r="F14" s="221"/>
      <c r="G14" s="221">
        <v>21510</v>
      </c>
      <c r="H14" s="221"/>
      <c r="I14" s="221">
        <v>22565</v>
      </c>
      <c r="J14" s="203"/>
      <c r="K14" s="221">
        <v>22003</v>
      </c>
      <c r="L14" s="203"/>
      <c r="M14" s="221">
        <v>23474</v>
      </c>
      <c r="N14" s="203"/>
      <c r="O14" s="221">
        <v>23641</v>
      </c>
      <c r="P14" s="203"/>
      <c r="Q14" s="221">
        <v>24394</v>
      </c>
    </row>
    <row r="15" spans="1:17" s="37" customFormat="1">
      <c r="A15" s="773"/>
      <c r="B15" s="773"/>
      <c r="C15" s="773"/>
      <c r="D15" s="773"/>
      <c r="E15" s="773"/>
      <c r="F15" s="773"/>
      <c r="G15" s="773"/>
      <c r="H15" s="773"/>
      <c r="I15" s="773"/>
      <c r="J15" s="773"/>
      <c r="K15" s="773"/>
      <c r="L15" s="773"/>
      <c r="M15" s="773"/>
      <c r="N15" s="773"/>
      <c r="O15" s="773"/>
      <c r="P15" s="773"/>
      <c r="Q15" s="773"/>
    </row>
    <row r="16" spans="1:17" s="37" customFormat="1">
      <c r="A16" s="772" t="s">
        <v>60</v>
      </c>
      <c r="B16" s="772"/>
      <c r="C16" s="772"/>
      <c r="D16" s="772"/>
      <c r="E16" s="772"/>
      <c r="F16" s="772"/>
      <c r="G16" s="772"/>
      <c r="H16" s="772"/>
      <c r="I16" s="772"/>
      <c r="J16" s="772"/>
      <c r="K16" s="772"/>
      <c r="L16" s="772"/>
      <c r="M16" s="772"/>
      <c r="N16" s="772"/>
      <c r="O16" s="772"/>
      <c r="P16" s="772"/>
      <c r="Q16" s="772"/>
    </row>
    <row r="17" spans="1:17" s="37" customFormat="1">
      <c r="A17" s="772" t="s">
        <v>201</v>
      </c>
      <c r="B17" s="772"/>
      <c r="C17" s="221">
        <v>6852</v>
      </c>
      <c r="D17" s="202"/>
      <c r="E17" s="221">
        <v>7443</v>
      </c>
      <c r="F17" s="202"/>
      <c r="G17" s="221">
        <v>8010</v>
      </c>
      <c r="H17" s="202"/>
      <c r="I17" s="221">
        <v>7868</v>
      </c>
      <c r="J17" s="203"/>
      <c r="K17" s="221">
        <v>7776</v>
      </c>
      <c r="L17" s="203"/>
      <c r="M17" s="221">
        <v>8135</v>
      </c>
      <c r="N17" s="203"/>
      <c r="O17" s="221">
        <v>8244</v>
      </c>
      <c r="P17" s="203"/>
      <c r="Q17" s="221">
        <v>7903</v>
      </c>
    </row>
    <row r="18" spans="1:17" s="37" customFormat="1">
      <c r="A18" s="337" t="s">
        <v>202</v>
      </c>
      <c r="B18" s="175"/>
      <c r="C18" s="221">
        <v>4977</v>
      </c>
      <c r="D18" s="202"/>
      <c r="E18" s="221">
        <v>5407</v>
      </c>
      <c r="F18" s="202"/>
      <c r="G18" s="221">
        <v>5660</v>
      </c>
      <c r="H18" s="202"/>
      <c r="I18" s="221">
        <v>5630</v>
      </c>
      <c r="J18" s="203"/>
      <c r="K18" s="221">
        <v>5659</v>
      </c>
      <c r="L18" s="203"/>
      <c r="M18" s="221">
        <v>6241</v>
      </c>
      <c r="N18" s="203"/>
      <c r="O18" s="221">
        <v>6272</v>
      </c>
      <c r="P18" s="203"/>
      <c r="Q18" s="221">
        <v>5946</v>
      </c>
    </row>
    <row r="19" spans="1:17" s="37" customFormat="1">
      <c r="A19" s="337" t="s">
        <v>203</v>
      </c>
      <c r="B19" s="175"/>
      <c r="C19" s="221">
        <v>936</v>
      </c>
      <c r="D19" s="202"/>
      <c r="E19" s="221">
        <v>1006</v>
      </c>
      <c r="F19" s="202"/>
      <c r="G19" s="221">
        <v>1131</v>
      </c>
      <c r="H19" s="202"/>
      <c r="I19" s="221">
        <v>1082</v>
      </c>
      <c r="J19" s="203"/>
      <c r="K19" s="221">
        <v>1133</v>
      </c>
      <c r="L19" s="203"/>
      <c r="M19" s="221">
        <v>1177</v>
      </c>
      <c r="N19" s="203"/>
      <c r="O19" s="221">
        <v>1225</v>
      </c>
      <c r="P19" s="203"/>
      <c r="Q19" s="221">
        <v>1177</v>
      </c>
    </row>
    <row r="20" spans="1:17" s="37" customFormat="1">
      <c r="A20" s="337" t="s">
        <v>204</v>
      </c>
      <c r="B20" s="175"/>
      <c r="C20" s="221">
        <v>926</v>
      </c>
      <c r="D20" s="202"/>
      <c r="E20" s="221">
        <v>936</v>
      </c>
      <c r="F20" s="202"/>
      <c r="G20" s="221">
        <v>956</v>
      </c>
      <c r="H20" s="202"/>
      <c r="I20" s="221">
        <v>975</v>
      </c>
      <c r="J20" s="203"/>
      <c r="K20" s="221">
        <v>971</v>
      </c>
      <c r="L20" s="203"/>
      <c r="M20" s="221">
        <v>995</v>
      </c>
      <c r="N20" s="203"/>
      <c r="O20" s="221">
        <v>986</v>
      </c>
      <c r="P20" s="203"/>
      <c r="Q20" s="221">
        <v>1018</v>
      </c>
    </row>
    <row r="21" spans="1:17" s="37" customFormat="1">
      <c r="A21" s="337" t="s">
        <v>205</v>
      </c>
      <c r="B21" s="175"/>
      <c r="C21" s="221">
        <v>565</v>
      </c>
      <c r="D21" s="202"/>
      <c r="E21" s="221">
        <v>625</v>
      </c>
      <c r="F21" s="202"/>
      <c r="G21" s="221">
        <v>756</v>
      </c>
      <c r="H21" s="202"/>
      <c r="I21" s="221">
        <v>936</v>
      </c>
      <c r="J21" s="203"/>
      <c r="K21" s="221">
        <v>1009</v>
      </c>
      <c r="L21" s="203"/>
      <c r="M21" s="221">
        <v>1145</v>
      </c>
      <c r="N21" s="203"/>
      <c r="O21" s="221">
        <v>1201</v>
      </c>
      <c r="P21" s="203"/>
      <c r="Q21" s="221">
        <v>1760</v>
      </c>
    </row>
    <row r="22" spans="1:17" s="37" customFormat="1">
      <c r="A22" s="337" t="s">
        <v>206</v>
      </c>
      <c r="B22" s="175"/>
      <c r="C22" s="221">
        <v>806</v>
      </c>
      <c r="D22" s="202"/>
      <c r="E22" s="221">
        <v>815</v>
      </c>
      <c r="F22" s="202"/>
      <c r="G22" s="221">
        <v>822</v>
      </c>
      <c r="H22" s="202"/>
      <c r="I22" s="221">
        <v>885</v>
      </c>
      <c r="J22" s="203"/>
      <c r="K22" s="221">
        <v>869</v>
      </c>
      <c r="L22" s="203"/>
      <c r="M22" s="221">
        <v>839</v>
      </c>
      <c r="N22" s="203"/>
      <c r="O22" s="221">
        <v>822</v>
      </c>
      <c r="P22" s="203"/>
      <c r="Q22" s="221">
        <v>842</v>
      </c>
    </row>
    <row r="23" spans="1:17" s="37" customFormat="1">
      <c r="A23" s="337" t="s">
        <v>214</v>
      </c>
      <c r="B23" s="175"/>
      <c r="C23" s="342">
        <v>0</v>
      </c>
      <c r="D23" s="202"/>
      <c r="E23" s="342">
        <v>0</v>
      </c>
      <c r="F23" s="202"/>
      <c r="G23" s="342">
        <v>10</v>
      </c>
      <c r="H23" s="202"/>
      <c r="I23" s="342">
        <v>106</v>
      </c>
      <c r="J23" s="203"/>
      <c r="K23" s="342">
        <v>67</v>
      </c>
      <c r="L23" s="203"/>
      <c r="M23" s="342">
        <v>44</v>
      </c>
      <c r="N23" s="203"/>
      <c r="O23" s="221">
        <v>107</v>
      </c>
      <c r="P23" s="203"/>
      <c r="Q23" s="221">
        <v>60</v>
      </c>
    </row>
    <row r="24" spans="1:17" s="37" customFormat="1">
      <c r="A24" s="337" t="s">
        <v>207</v>
      </c>
      <c r="B24" s="175"/>
      <c r="C24" s="220">
        <v>2669</v>
      </c>
      <c r="D24" s="343"/>
      <c r="E24" s="220">
        <v>2866</v>
      </c>
      <c r="F24" s="343"/>
      <c r="G24" s="220">
        <v>3160</v>
      </c>
      <c r="H24" s="343"/>
      <c r="I24" s="220">
        <v>3286</v>
      </c>
      <c r="J24" s="203"/>
      <c r="K24" s="220">
        <v>3121</v>
      </c>
      <c r="L24" s="203"/>
      <c r="M24" s="220">
        <v>3301</v>
      </c>
      <c r="N24" s="203"/>
      <c r="O24" s="220">
        <v>3458</v>
      </c>
      <c r="P24" s="203"/>
      <c r="Q24" s="220">
        <v>3764</v>
      </c>
    </row>
    <row r="25" spans="1:17" s="37" customFormat="1">
      <c r="A25" s="344" t="s">
        <v>208</v>
      </c>
      <c r="B25" s="175"/>
      <c r="C25" s="221">
        <v>17731</v>
      </c>
      <c r="D25" s="221"/>
      <c r="E25" s="221">
        <v>19098</v>
      </c>
      <c r="F25" s="221"/>
      <c r="G25" s="221">
        <v>20505</v>
      </c>
      <c r="H25" s="221"/>
      <c r="I25" s="221">
        <v>20768</v>
      </c>
      <c r="J25" s="203"/>
      <c r="K25" s="221">
        <v>20605</v>
      </c>
      <c r="L25" s="203"/>
      <c r="M25" s="221">
        <v>21877</v>
      </c>
      <c r="N25" s="203"/>
      <c r="O25" s="221">
        <v>22315</v>
      </c>
      <c r="P25" s="203"/>
      <c r="Q25" s="221">
        <v>22470</v>
      </c>
    </row>
    <row r="26" spans="1:17" s="37" customFormat="1">
      <c r="A26" s="773"/>
      <c r="B26" s="773"/>
      <c r="C26" s="773"/>
      <c r="D26" s="773"/>
      <c r="E26" s="773"/>
      <c r="F26" s="773"/>
      <c r="G26" s="773"/>
      <c r="H26" s="773"/>
      <c r="I26" s="773"/>
      <c r="J26" s="773"/>
      <c r="K26" s="773"/>
      <c r="L26" s="773"/>
      <c r="M26" s="773"/>
      <c r="N26" s="773"/>
      <c r="O26" s="773"/>
      <c r="P26" s="773"/>
      <c r="Q26" s="773"/>
    </row>
    <row r="27" spans="1:17" s="37" customFormat="1">
      <c r="A27" s="772" t="s">
        <v>80</v>
      </c>
      <c r="B27" s="772"/>
      <c r="C27" s="772"/>
      <c r="D27" s="772"/>
      <c r="E27" s="772"/>
      <c r="F27" s="772"/>
      <c r="G27" s="772"/>
      <c r="H27" s="772"/>
      <c r="I27" s="772"/>
      <c r="J27" s="772"/>
      <c r="K27" s="772"/>
      <c r="L27" s="772"/>
      <c r="M27" s="772"/>
      <c r="N27" s="772"/>
      <c r="O27" s="772"/>
      <c r="P27" s="772"/>
      <c r="Q27" s="772"/>
    </row>
    <row r="28" spans="1:17" s="37" customFormat="1">
      <c r="A28" s="337" t="s">
        <v>196</v>
      </c>
      <c r="B28" s="175"/>
      <c r="C28" s="221">
        <v>710</v>
      </c>
      <c r="D28" s="202"/>
      <c r="E28" s="221">
        <v>900</v>
      </c>
      <c r="F28" s="221"/>
      <c r="G28" s="221">
        <v>463</v>
      </c>
      <c r="H28" s="202"/>
      <c r="I28" s="221">
        <v>737</v>
      </c>
      <c r="J28" s="203"/>
      <c r="K28" s="221">
        <v>567</v>
      </c>
      <c r="L28" s="203"/>
      <c r="M28" s="221">
        <v>949</v>
      </c>
      <c r="N28" s="203"/>
      <c r="O28" s="221">
        <v>520</v>
      </c>
      <c r="P28" s="203"/>
      <c r="Q28" s="221">
        <v>886</v>
      </c>
    </row>
    <row r="29" spans="1:17" s="37" customFormat="1">
      <c r="A29" s="337" t="s">
        <v>197</v>
      </c>
      <c r="B29" s="175"/>
      <c r="C29" s="221">
        <v>834</v>
      </c>
      <c r="D29" s="202"/>
      <c r="E29" s="221">
        <v>552</v>
      </c>
      <c r="F29" s="202"/>
      <c r="G29" s="221">
        <v>702</v>
      </c>
      <c r="H29" s="202"/>
      <c r="I29" s="221">
        <v>1105</v>
      </c>
      <c r="J29" s="203"/>
      <c r="K29" s="221">
        <v>671</v>
      </c>
      <c r="L29" s="203"/>
      <c r="M29" s="221">
        <v>481</v>
      </c>
      <c r="N29" s="203"/>
      <c r="O29" s="221">
        <v>641</v>
      </c>
      <c r="P29" s="203"/>
      <c r="Q29" s="221">
        <v>849</v>
      </c>
    </row>
    <row r="30" spans="1:17" s="37" customFormat="1">
      <c r="A30" s="337" t="s">
        <v>272</v>
      </c>
      <c r="B30" s="175"/>
      <c r="C30" s="221">
        <v>274</v>
      </c>
      <c r="D30" s="221"/>
      <c r="E30" s="221">
        <v>252</v>
      </c>
      <c r="F30" s="221"/>
      <c r="G30" s="221">
        <v>119</v>
      </c>
      <c r="H30" s="221"/>
      <c r="I30" s="221">
        <v>360</v>
      </c>
      <c r="J30" s="203"/>
      <c r="K30" s="221">
        <v>390</v>
      </c>
      <c r="L30" s="203"/>
      <c r="M30" s="221">
        <v>334</v>
      </c>
      <c r="N30" s="203"/>
      <c r="O30" s="221">
        <v>337</v>
      </c>
      <c r="P30" s="203"/>
      <c r="Q30" s="221">
        <v>602</v>
      </c>
    </row>
    <row r="31" spans="1:17" s="37" customFormat="1">
      <c r="A31" s="772" t="s">
        <v>209</v>
      </c>
      <c r="B31" s="772"/>
      <c r="C31" s="221">
        <v>-228</v>
      </c>
      <c r="D31" s="221"/>
      <c r="E31" s="221">
        <v>-239</v>
      </c>
      <c r="F31" s="221"/>
      <c r="G31" s="221">
        <v>-279</v>
      </c>
      <c r="H31" s="221"/>
      <c r="I31" s="221">
        <v>-405</v>
      </c>
      <c r="J31" s="203"/>
      <c r="K31" s="221">
        <v>-230</v>
      </c>
      <c r="L31" s="203"/>
      <c r="M31" s="221">
        <v>-167</v>
      </c>
      <c r="N31" s="203"/>
      <c r="O31" s="221">
        <v>-172</v>
      </c>
      <c r="P31" s="203"/>
      <c r="Q31" s="221">
        <v>-413</v>
      </c>
    </row>
    <row r="32" spans="1:17" s="37" customFormat="1">
      <c r="A32" s="337" t="s">
        <v>215</v>
      </c>
      <c r="B32" s="175"/>
      <c r="C32" s="345">
        <v>1590</v>
      </c>
      <c r="D32" s="221"/>
      <c r="E32" s="345">
        <v>1465</v>
      </c>
      <c r="F32" s="221"/>
      <c r="G32" s="345">
        <v>1005</v>
      </c>
      <c r="H32" s="221"/>
      <c r="I32" s="345">
        <v>1797</v>
      </c>
      <c r="J32" s="203"/>
      <c r="K32" s="345">
        <v>1398</v>
      </c>
      <c r="L32" s="203"/>
      <c r="M32" s="345">
        <v>1597</v>
      </c>
      <c r="N32" s="203"/>
      <c r="O32" s="345">
        <v>1326</v>
      </c>
      <c r="P32" s="203"/>
      <c r="Q32" s="345">
        <v>1924</v>
      </c>
    </row>
    <row r="33" spans="1:17" s="37" customFormat="1">
      <c r="A33" s="773"/>
      <c r="B33" s="773"/>
      <c r="C33" s="773"/>
      <c r="D33" s="773"/>
      <c r="E33" s="773"/>
      <c r="F33" s="773"/>
      <c r="G33" s="773"/>
      <c r="H33" s="773"/>
      <c r="I33" s="773"/>
      <c r="J33" s="773"/>
      <c r="K33" s="773"/>
      <c r="L33" s="773"/>
      <c r="M33" s="773"/>
      <c r="N33" s="773"/>
      <c r="O33" s="773"/>
      <c r="P33" s="773"/>
      <c r="Q33" s="773"/>
    </row>
    <row r="34" spans="1:17" s="37" customFormat="1">
      <c r="A34" s="772" t="s">
        <v>81</v>
      </c>
      <c r="B34" s="772"/>
      <c r="C34" s="772"/>
      <c r="D34" s="772"/>
      <c r="E34" s="772"/>
      <c r="F34" s="772"/>
      <c r="G34" s="772"/>
      <c r="H34" s="772"/>
      <c r="I34" s="772"/>
      <c r="J34" s="772"/>
      <c r="K34" s="772"/>
      <c r="L34" s="772"/>
      <c r="M34" s="772"/>
      <c r="N34" s="772"/>
      <c r="O34" s="772"/>
      <c r="P34" s="772"/>
      <c r="Q34" s="772"/>
    </row>
    <row r="35" spans="1:17" s="37" customFormat="1">
      <c r="A35" s="337" t="s">
        <v>211</v>
      </c>
      <c r="B35" s="175"/>
      <c r="C35" s="221">
        <v>-184</v>
      </c>
      <c r="D35" s="221"/>
      <c r="E35" s="221">
        <v>-184</v>
      </c>
      <c r="F35" s="221"/>
      <c r="G35" s="221">
        <v>-187</v>
      </c>
      <c r="H35" s="221"/>
      <c r="I35" s="221">
        <v>-186</v>
      </c>
      <c r="J35" s="203"/>
      <c r="K35" s="221">
        <v>-160</v>
      </c>
      <c r="L35" s="203"/>
      <c r="M35" s="221">
        <v>-155</v>
      </c>
      <c r="N35" s="203"/>
      <c r="O35" s="221">
        <v>-163</v>
      </c>
      <c r="P35" s="203"/>
      <c r="Q35" s="221">
        <v>-158</v>
      </c>
    </row>
    <row r="36" spans="1:17" s="37" customFormat="1">
      <c r="A36" s="337" t="s">
        <v>216</v>
      </c>
      <c r="B36" s="175"/>
      <c r="C36" s="221">
        <v>201</v>
      </c>
      <c r="D36" s="221"/>
      <c r="E36" s="221">
        <v>150</v>
      </c>
      <c r="F36" s="221"/>
      <c r="G36" s="221">
        <v>202</v>
      </c>
      <c r="H36" s="221"/>
      <c r="I36" s="221">
        <v>1430</v>
      </c>
      <c r="J36" s="203"/>
      <c r="K36" s="221">
        <v>216</v>
      </c>
      <c r="L36" s="203"/>
      <c r="M36" s="221">
        <v>-47</v>
      </c>
      <c r="N36" s="203"/>
      <c r="O36" s="221">
        <v>211</v>
      </c>
      <c r="P36" s="203"/>
      <c r="Q36" s="221">
        <v>-1106</v>
      </c>
    </row>
    <row r="37" spans="1:17" s="37" customFormat="1">
      <c r="A37" s="346" t="s">
        <v>212</v>
      </c>
      <c r="B37" s="175"/>
      <c r="C37" s="342">
        <v>0</v>
      </c>
      <c r="D37" s="221"/>
      <c r="E37" s="342">
        <v>0</v>
      </c>
      <c r="F37" s="221"/>
      <c r="G37" s="342">
        <v>0</v>
      </c>
      <c r="H37" s="221"/>
      <c r="I37" s="342">
        <v>-393</v>
      </c>
      <c r="J37" s="203"/>
      <c r="K37" s="342">
        <v>0</v>
      </c>
      <c r="L37" s="203"/>
      <c r="M37" s="342">
        <v>0</v>
      </c>
      <c r="N37" s="203"/>
      <c r="O37" s="342">
        <v>0</v>
      </c>
      <c r="P37" s="203"/>
      <c r="Q37" s="342">
        <v>0</v>
      </c>
    </row>
    <row r="38" spans="1:17" s="37" customFormat="1">
      <c r="A38" s="337" t="s">
        <v>194</v>
      </c>
      <c r="B38" s="175"/>
      <c r="C38" s="221">
        <v>-1</v>
      </c>
      <c r="D38" s="347"/>
      <c r="E38" s="221">
        <v>-25</v>
      </c>
      <c r="F38" s="347"/>
      <c r="G38" s="221">
        <v>29</v>
      </c>
      <c r="H38" s="347"/>
      <c r="I38" s="221">
        <v>-35</v>
      </c>
      <c r="J38" s="203"/>
      <c r="K38" s="221">
        <v>3</v>
      </c>
      <c r="L38" s="203"/>
      <c r="M38" s="221">
        <v>-15</v>
      </c>
      <c r="N38" s="203"/>
      <c r="O38" s="221">
        <v>1</v>
      </c>
      <c r="P38" s="203"/>
      <c r="Q38" s="221">
        <v>24</v>
      </c>
    </row>
    <row r="39" spans="1:17" s="37" customFormat="1">
      <c r="A39" s="337" t="s">
        <v>213</v>
      </c>
      <c r="B39" s="175"/>
      <c r="C39" s="348">
        <v>16</v>
      </c>
      <c r="D39" s="343"/>
      <c r="E39" s="348">
        <v>-59</v>
      </c>
      <c r="F39" s="221"/>
      <c r="G39" s="348">
        <v>44</v>
      </c>
      <c r="H39" s="221"/>
      <c r="I39" s="348">
        <v>816</v>
      </c>
      <c r="J39" s="203"/>
      <c r="K39" s="348">
        <v>59</v>
      </c>
      <c r="L39" s="203"/>
      <c r="M39" s="348">
        <v>-217</v>
      </c>
      <c r="N39" s="203"/>
      <c r="O39" s="348">
        <v>49</v>
      </c>
      <c r="P39" s="203"/>
      <c r="Q39" s="348">
        <v>-1240</v>
      </c>
    </row>
    <row r="40" spans="1:17" s="37" customFormat="1">
      <c r="A40" s="777"/>
      <c r="B40" s="777"/>
      <c r="C40" s="777"/>
      <c r="D40" s="777"/>
      <c r="E40" s="777"/>
      <c r="F40" s="777"/>
      <c r="G40" s="777"/>
      <c r="H40" s="777"/>
      <c r="I40" s="777"/>
      <c r="J40" s="777"/>
      <c r="K40" s="777"/>
      <c r="L40" s="777"/>
      <c r="M40" s="777"/>
      <c r="N40" s="777"/>
      <c r="O40" s="777"/>
      <c r="P40" s="777"/>
      <c r="Q40" s="777"/>
    </row>
    <row r="41" spans="1:17" s="37" customFormat="1">
      <c r="A41" s="772" t="s">
        <v>63</v>
      </c>
      <c r="B41" s="772"/>
      <c r="C41" s="221">
        <v>1606</v>
      </c>
      <c r="D41" s="221"/>
      <c r="E41" s="221">
        <v>1406</v>
      </c>
      <c r="F41" s="221"/>
      <c r="G41" s="221">
        <v>1049</v>
      </c>
      <c r="H41" s="221"/>
      <c r="I41" s="221">
        <v>2613</v>
      </c>
      <c r="J41" s="203"/>
      <c r="K41" s="221">
        <v>1457</v>
      </c>
      <c r="L41" s="203"/>
      <c r="M41" s="221">
        <v>1380</v>
      </c>
      <c r="N41" s="203"/>
      <c r="O41" s="221">
        <v>1375</v>
      </c>
      <c r="P41" s="203"/>
      <c r="Q41" s="221">
        <v>684</v>
      </c>
    </row>
    <row r="42" spans="1:17" s="37" customFormat="1">
      <c r="A42" s="337" t="s">
        <v>84</v>
      </c>
      <c r="B42" s="175"/>
      <c r="C42" s="220">
        <v>361</v>
      </c>
      <c r="D42" s="349"/>
      <c r="E42" s="220">
        <v>180</v>
      </c>
      <c r="F42" s="349"/>
      <c r="G42" s="220">
        <v>157</v>
      </c>
      <c r="H42" s="349"/>
      <c r="I42" s="220">
        <v>745</v>
      </c>
      <c r="J42" s="203"/>
      <c r="K42" s="220">
        <v>345</v>
      </c>
      <c r="L42" s="203"/>
      <c r="M42" s="220">
        <v>336</v>
      </c>
      <c r="N42" s="203"/>
      <c r="O42" s="220">
        <v>263</v>
      </c>
      <c r="P42" s="203"/>
      <c r="Q42" s="220">
        <v>126</v>
      </c>
    </row>
    <row r="43" spans="1:17" s="37" customFormat="1" ht="15.75" thickBot="1">
      <c r="A43" s="337" t="s">
        <v>57</v>
      </c>
      <c r="B43" s="175"/>
      <c r="C43" s="350">
        <v>1245</v>
      </c>
      <c r="D43" s="351"/>
      <c r="E43" s="350">
        <v>1226</v>
      </c>
      <c r="F43" s="351"/>
      <c r="G43" s="350">
        <v>892</v>
      </c>
      <c r="H43" s="351"/>
      <c r="I43" s="350">
        <v>1868</v>
      </c>
      <c r="J43" s="203"/>
      <c r="K43" s="350">
        <v>1112</v>
      </c>
      <c r="L43" s="203"/>
      <c r="M43" s="350">
        <v>1044</v>
      </c>
      <c r="N43" s="203"/>
      <c r="O43" s="350">
        <v>1112</v>
      </c>
      <c r="P43" s="203"/>
      <c r="Q43" s="350">
        <v>558</v>
      </c>
    </row>
    <row r="44" spans="1:17" s="37" customFormat="1" ht="16.5" thickTop="1" thickBot="1">
      <c r="A44" s="337" t="s">
        <v>64</v>
      </c>
      <c r="B44" s="352"/>
      <c r="C44" s="353">
        <v>4.75</v>
      </c>
      <c r="D44" s="354"/>
      <c r="E44" s="353">
        <v>4.6399999999999997</v>
      </c>
      <c r="F44" s="354"/>
      <c r="G44" s="353">
        <v>3.36</v>
      </c>
      <c r="H44" s="354"/>
      <c r="I44" s="353">
        <v>7.02</v>
      </c>
      <c r="J44" s="203"/>
      <c r="K44" s="353">
        <v>4.17</v>
      </c>
      <c r="L44" s="203"/>
      <c r="M44" s="353">
        <v>3.94</v>
      </c>
      <c r="N44" s="203"/>
      <c r="O44" s="353">
        <v>4.26</v>
      </c>
      <c r="P44" s="203"/>
      <c r="Q44" s="353">
        <v>2.15</v>
      </c>
    </row>
    <row r="45" spans="1:17" s="37" customFormat="1" ht="15.75" thickTop="1">
      <c r="A45" s="337" t="s">
        <v>65</v>
      </c>
      <c r="B45" s="175"/>
      <c r="C45" s="355">
        <v>262</v>
      </c>
      <c r="D45" s="355"/>
      <c r="E45" s="355">
        <v>264</v>
      </c>
      <c r="F45" s="355"/>
      <c r="G45" s="355">
        <v>265</v>
      </c>
      <c r="H45" s="355"/>
      <c r="I45" s="355">
        <v>265</v>
      </c>
      <c r="J45" s="203"/>
      <c r="K45" s="355">
        <v>266</v>
      </c>
      <c r="L45" s="203"/>
      <c r="M45" s="355">
        <v>265</v>
      </c>
      <c r="N45" s="203"/>
      <c r="O45" s="355">
        <v>261</v>
      </c>
      <c r="P45" s="203"/>
      <c r="Q45" s="355">
        <v>259</v>
      </c>
    </row>
    <row r="46" spans="1:17" s="37" customFormat="1" ht="15.75" thickBot="1">
      <c r="A46" s="337" t="s">
        <v>66</v>
      </c>
      <c r="B46" s="352"/>
      <c r="C46" s="353">
        <v>4.72</v>
      </c>
      <c r="D46" s="354"/>
      <c r="E46" s="353">
        <v>4.55</v>
      </c>
      <c r="F46" s="354"/>
      <c r="G46" s="353">
        <v>3.3</v>
      </c>
      <c r="H46" s="354"/>
      <c r="I46" s="353">
        <v>6.88</v>
      </c>
      <c r="J46" s="203"/>
      <c r="K46" s="353">
        <v>4.09</v>
      </c>
      <c r="L46" s="203"/>
      <c r="M46" s="353">
        <v>3.88</v>
      </c>
      <c r="N46" s="203"/>
      <c r="O46" s="353">
        <v>4.2</v>
      </c>
      <c r="P46" s="203"/>
      <c r="Q46" s="353">
        <v>2.13</v>
      </c>
    </row>
    <row r="47" spans="1:17" s="37" customFormat="1" ht="15.75" thickTop="1">
      <c r="A47" s="346" t="s">
        <v>67</v>
      </c>
      <c r="B47" s="175"/>
      <c r="C47" s="355">
        <v>263</v>
      </c>
      <c r="D47" s="355"/>
      <c r="E47" s="355">
        <v>269</v>
      </c>
      <c r="F47" s="355"/>
      <c r="G47" s="355">
        <v>270</v>
      </c>
      <c r="H47" s="355"/>
      <c r="I47" s="355">
        <v>271</v>
      </c>
      <c r="J47" s="203"/>
      <c r="K47" s="355">
        <v>271</v>
      </c>
      <c r="L47" s="203"/>
      <c r="M47" s="355">
        <v>268</v>
      </c>
      <c r="N47" s="203"/>
      <c r="O47" s="355">
        <v>265</v>
      </c>
      <c r="P47" s="203"/>
      <c r="Q47" s="355">
        <v>261</v>
      </c>
    </row>
    <row r="48" spans="1:17" s="37" customFormat="1">
      <c r="A48" s="777"/>
      <c r="B48" s="777"/>
      <c r="C48" s="777"/>
      <c r="D48" s="777"/>
      <c r="E48" s="777"/>
      <c r="F48" s="777"/>
      <c r="G48" s="777"/>
      <c r="H48" s="777"/>
      <c r="I48" s="777"/>
      <c r="J48" s="777"/>
      <c r="K48" s="777"/>
      <c r="L48" s="777"/>
      <c r="M48" s="777"/>
      <c r="N48" s="777"/>
      <c r="O48" s="777"/>
      <c r="P48" s="777"/>
      <c r="Q48" s="777"/>
    </row>
    <row r="49" spans="1:17" s="37" customFormat="1">
      <c r="A49" s="778" t="s">
        <v>68</v>
      </c>
      <c r="B49" s="778"/>
      <c r="C49" s="778"/>
      <c r="D49" s="778"/>
      <c r="E49" s="778"/>
      <c r="F49" s="778"/>
      <c r="G49" s="778"/>
      <c r="H49" s="778"/>
      <c r="I49" s="778"/>
      <c r="J49" s="778"/>
      <c r="K49" s="778"/>
      <c r="L49" s="778"/>
      <c r="M49" s="778"/>
      <c r="N49" s="778"/>
      <c r="O49" s="778"/>
      <c r="P49" s="778"/>
      <c r="Q49" s="778"/>
    </row>
    <row r="50" spans="1:17" s="37" customFormat="1">
      <c r="A50" s="356" t="s">
        <v>69</v>
      </c>
      <c r="B50" s="357"/>
      <c r="C50" s="358">
        <v>8.2000000000000003E-2</v>
      </c>
      <c r="D50" s="359"/>
      <c r="E50" s="358">
        <v>7.0999999999999994E-2</v>
      </c>
      <c r="F50" s="359"/>
      <c r="G50" s="358">
        <v>4.7E-2</v>
      </c>
      <c r="H50" s="359"/>
      <c r="I50" s="358">
        <v>0.08</v>
      </c>
      <c r="J50" s="203"/>
      <c r="K50" s="358">
        <v>6.4000000000000001E-2</v>
      </c>
      <c r="L50" s="203"/>
      <c r="M50" s="358">
        <v>6.8000000000000005E-2</v>
      </c>
      <c r="N50" s="203"/>
      <c r="O50" s="358">
        <v>5.6000000000000001E-2</v>
      </c>
      <c r="P50" s="203"/>
      <c r="Q50" s="358">
        <v>7.9000000000000001E-2</v>
      </c>
    </row>
    <row r="51" spans="1:17" s="37" customFormat="1">
      <c r="A51" s="356" t="s">
        <v>70</v>
      </c>
      <c r="B51" s="357"/>
      <c r="C51" s="358">
        <v>8.3000000000000004E-2</v>
      </c>
      <c r="D51" s="359"/>
      <c r="E51" s="358">
        <v>6.8000000000000005E-2</v>
      </c>
      <c r="F51" s="359"/>
      <c r="G51" s="358">
        <v>4.9000000000000002E-2</v>
      </c>
      <c r="H51" s="359"/>
      <c r="I51" s="358">
        <v>0.11600000000000001</v>
      </c>
      <c r="J51" s="203"/>
      <c r="K51" s="358">
        <v>6.6000000000000003E-2</v>
      </c>
      <c r="L51" s="203"/>
      <c r="M51" s="358">
        <v>5.8999999999999997E-2</v>
      </c>
      <c r="N51" s="203"/>
      <c r="O51" s="358">
        <v>5.8000000000000003E-2</v>
      </c>
      <c r="P51" s="203"/>
      <c r="Q51" s="358">
        <v>2.8000000000000001E-2</v>
      </c>
    </row>
    <row r="52" spans="1:17" s="37" customFormat="1">
      <c r="A52" s="360" t="s">
        <v>73</v>
      </c>
      <c r="B52" s="357"/>
      <c r="C52" s="219">
        <v>0.65</v>
      </c>
      <c r="D52" s="361"/>
      <c r="E52" s="219">
        <v>0.65</v>
      </c>
      <c r="F52" s="361"/>
      <c r="G52" s="219">
        <v>0.65</v>
      </c>
      <c r="H52" s="361"/>
      <c r="I52" s="219">
        <v>0.65</v>
      </c>
      <c r="J52" s="203"/>
      <c r="K52" s="219">
        <v>0.75</v>
      </c>
      <c r="L52" s="203"/>
      <c r="M52" s="219">
        <v>0.75</v>
      </c>
      <c r="N52" s="203"/>
      <c r="O52" s="219">
        <v>0.75</v>
      </c>
      <c r="P52" s="203"/>
      <c r="Q52" s="219">
        <v>0.75</v>
      </c>
    </row>
    <row r="53" spans="1:17">
      <c r="A53" s="776"/>
      <c r="B53" s="776"/>
      <c r="C53" s="776"/>
      <c r="D53" s="776"/>
      <c r="E53" s="776"/>
      <c r="F53" s="776"/>
      <c r="G53" s="776"/>
      <c r="H53" s="776"/>
      <c r="I53" s="776"/>
      <c r="J53" s="776"/>
      <c r="K53" s="776"/>
      <c r="L53" s="776"/>
      <c r="M53" s="776"/>
      <c r="N53" s="776"/>
      <c r="O53" s="776"/>
      <c r="P53" s="776"/>
      <c r="Q53" s="776"/>
    </row>
    <row r="54" spans="1:17" s="19" customFormat="1">
      <c r="A54" s="774" t="s">
        <v>82</v>
      </c>
      <c r="B54" s="774"/>
      <c r="C54" s="774"/>
      <c r="D54" s="774"/>
      <c r="E54" s="774"/>
      <c r="F54" s="774"/>
      <c r="G54" s="774"/>
      <c r="H54" s="774"/>
      <c r="I54" s="774"/>
      <c r="J54" s="774"/>
      <c r="K54" s="774"/>
      <c r="L54" s="774"/>
      <c r="M54" s="774"/>
      <c r="N54" s="774"/>
      <c r="O54" s="774"/>
      <c r="P54" s="774"/>
      <c r="Q54" s="774"/>
    </row>
    <row r="59" spans="1:17">
      <c r="B59" s="102"/>
      <c r="C59" s="239"/>
      <c r="D59" s="93"/>
      <c r="E59" s="239"/>
      <c r="F59" s="93"/>
      <c r="G59" s="239"/>
      <c r="H59" s="93"/>
      <c r="I59" s="239"/>
    </row>
  </sheetData>
  <mergeCells count="20">
    <mergeCell ref="A54:Q54"/>
    <mergeCell ref="C6:I6"/>
    <mergeCell ref="K6:Q6"/>
    <mergeCell ref="A27:Q27"/>
    <mergeCell ref="A34:Q34"/>
    <mergeCell ref="A53:Q53"/>
    <mergeCell ref="A48:Q48"/>
    <mergeCell ref="A17:B17"/>
    <mergeCell ref="A31:B31"/>
    <mergeCell ref="A41:B41"/>
    <mergeCell ref="A49:Q49"/>
    <mergeCell ref="A40:Q40"/>
    <mergeCell ref="A26:Q26"/>
    <mergeCell ref="A33:Q33"/>
    <mergeCell ref="A1:Q1"/>
    <mergeCell ref="A2:Q2"/>
    <mergeCell ref="A3:Q3"/>
    <mergeCell ref="A8:Q8"/>
    <mergeCell ref="A16:Q16"/>
    <mergeCell ref="A15:Q15"/>
  </mergeCells>
  <printOptions horizontalCentered="1"/>
  <pageMargins left="0.75" right="0.75" top="0.5" bottom="0.5" header="0.5" footer="0.25"/>
  <pageSetup scale="61" firstPageNumber="2" orientation="portrait" r:id="rId1"/>
  <headerFooter scaleWithDoc="0" alignWithMargins="0">
    <evenFooter>&amp;R&amp;"Arial,Regular"&amp;10Q1 FY24 Stat Book /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197A4-43AA-4562-8A8F-C812BE09B014}">
  <sheetPr>
    <pageSetUpPr fitToPage="1"/>
  </sheetPr>
  <dimension ref="A1:W63"/>
  <sheetViews>
    <sheetView zoomScaleNormal="100" workbookViewId="0">
      <selection sqref="A1:Q1"/>
    </sheetView>
  </sheetViews>
  <sheetFormatPr defaultColWidth="10.625" defaultRowHeight="15"/>
  <cols>
    <col min="1" max="1" width="45.75" style="8" customWidth="1"/>
    <col min="2" max="2" width="1.75" style="8" customWidth="1"/>
    <col min="3" max="3" width="7.75" style="240" customWidth="1"/>
    <col min="4" max="4" width="1.75" style="95" customWidth="1"/>
    <col min="5" max="5" width="7.75" style="240" customWidth="1"/>
    <col min="6" max="6" width="1.75" style="95" customWidth="1"/>
    <col min="7" max="7" width="7.75" style="240" customWidth="1"/>
    <col min="8" max="8" width="1.75" style="95" customWidth="1"/>
    <col min="9" max="9" width="7.75" style="240" customWidth="1"/>
    <col min="10" max="10" width="1.75" style="95" customWidth="1"/>
    <col min="11" max="11" width="7.75" style="240" customWidth="1"/>
    <col min="12" max="12" width="1.75" style="95" customWidth="1"/>
    <col min="13" max="13" width="7.75" style="240" customWidth="1"/>
    <col min="14" max="14" width="1.75" style="95" customWidth="1"/>
    <col min="15" max="15" width="7.75" style="240" customWidth="1"/>
    <col min="16" max="16" width="1.75" style="95" customWidth="1"/>
    <col min="17" max="17" width="7.75" style="95" customWidth="1"/>
    <col min="18" max="18" width="2.125" style="93" customWidth="1"/>
    <col min="19" max="16384" width="10.625" style="47"/>
  </cols>
  <sheetData>
    <row r="1" spans="1:18" s="75" customFormat="1" ht="20.25">
      <c r="A1" s="760" t="s">
        <v>0</v>
      </c>
      <c r="B1" s="760"/>
      <c r="C1" s="760"/>
      <c r="D1" s="760"/>
      <c r="E1" s="760"/>
      <c r="F1" s="760"/>
      <c r="G1" s="760"/>
      <c r="H1" s="760"/>
      <c r="I1" s="760"/>
      <c r="J1" s="760"/>
      <c r="K1" s="760"/>
      <c r="L1" s="760"/>
      <c r="M1" s="760"/>
      <c r="N1" s="760"/>
      <c r="O1" s="760"/>
      <c r="P1" s="760"/>
      <c r="Q1" s="760"/>
      <c r="R1" s="132"/>
    </row>
    <row r="2" spans="1:18" s="75" customFormat="1" ht="20.25">
      <c r="A2" s="760" t="s">
        <v>74</v>
      </c>
      <c r="B2" s="760"/>
      <c r="C2" s="760"/>
      <c r="D2" s="760"/>
      <c r="E2" s="760"/>
      <c r="F2" s="760"/>
      <c r="G2" s="760"/>
      <c r="H2" s="760"/>
      <c r="I2" s="760"/>
      <c r="J2" s="760"/>
      <c r="K2" s="760"/>
      <c r="L2" s="760"/>
      <c r="M2" s="760"/>
      <c r="N2" s="760"/>
      <c r="O2" s="760"/>
      <c r="P2" s="760"/>
      <c r="Q2" s="760"/>
      <c r="R2" s="132"/>
    </row>
    <row r="3" spans="1:18" s="75" customFormat="1" ht="20.25">
      <c r="A3" s="760" t="s">
        <v>171</v>
      </c>
      <c r="B3" s="760"/>
      <c r="C3" s="760"/>
      <c r="D3" s="760"/>
      <c r="E3" s="760"/>
      <c r="F3" s="760"/>
      <c r="G3" s="760"/>
      <c r="H3" s="760"/>
      <c r="I3" s="760"/>
      <c r="J3" s="760"/>
      <c r="K3" s="760"/>
      <c r="L3" s="760"/>
      <c r="M3" s="760"/>
      <c r="N3" s="760"/>
      <c r="O3" s="760"/>
      <c r="P3" s="760"/>
      <c r="Q3" s="760"/>
      <c r="R3" s="132"/>
    </row>
    <row r="4" spans="1:18" s="75" customFormat="1" ht="20.25">
      <c r="A4" s="625" t="s">
        <v>83</v>
      </c>
      <c r="B4" s="736"/>
      <c r="C4" s="736"/>
      <c r="D4" s="736"/>
      <c r="E4" s="736"/>
      <c r="F4" s="736"/>
      <c r="G4" s="736"/>
      <c r="H4" s="736"/>
      <c r="I4" s="736"/>
      <c r="J4" s="736"/>
      <c r="K4" s="736"/>
      <c r="L4" s="736"/>
      <c r="M4" s="736"/>
      <c r="N4" s="736"/>
      <c r="O4" s="736"/>
      <c r="P4" s="736"/>
      <c r="Q4" s="736"/>
      <c r="R4" s="132"/>
    </row>
    <row r="5" spans="1:18" s="6" customFormat="1" ht="12.75">
      <c r="A5" s="626" t="s">
        <v>54</v>
      </c>
      <c r="B5" s="625"/>
      <c r="C5" s="775" t="s">
        <v>119</v>
      </c>
      <c r="D5" s="775"/>
      <c r="E5" s="775"/>
      <c r="F5" s="775"/>
      <c r="G5" s="775"/>
      <c r="H5" s="775"/>
      <c r="I5" s="775"/>
      <c r="J5" s="625"/>
      <c r="K5" s="775" t="s">
        <v>169</v>
      </c>
      <c r="L5" s="775"/>
      <c r="M5" s="775"/>
      <c r="N5" s="775"/>
      <c r="O5" s="775"/>
      <c r="P5" s="775"/>
      <c r="Q5" s="775"/>
      <c r="R5" s="102"/>
    </row>
    <row r="6" spans="1:18" s="33" customFormat="1" ht="24.75" customHeight="1">
      <c r="A6" s="626"/>
      <c r="B6" s="187"/>
      <c r="C6" s="566" t="s">
        <v>293</v>
      </c>
      <c r="D6" s="174"/>
      <c r="E6" s="566" t="s">
        <v>294</v>
      </c>
      <c r="F6" s="174"/>
      <c r="G6" s="566" t="s">
        <v>295</v>
      </c>
      <c r="H6" s="709"/>
      <c r="I6" s="566" t="s">
        <v>296</v>
      </c>
      <c r="J6" s="710"/>
      <c r="K6" s="566" t="s">
        <v>293</v>
      </c>
      <c r="L6" s="709"/>
      <c r="M6" s="566" t="s">
        <v>294</v>
      </c>
      <c r="N6" s="709"/>
      <c r="O6" s="566" t="s">
        <v>295</v>
      </c>
      <c r="P6" s="709"/>
      <c r="Q6" s="708" t="s">
        <v>296</v>
      </c>
      <c r="R6" s="115"/>
    </row>
    <row r="7" spans="1:18" s="37" customFormat="1">
      <c r="A7" s="780" t="s">
        <v>55</v>
      </c>
      <c r="B7" s="780"/>
      <c r="C7" s="780"/>
      <c r="D7" s="780"/>
      <c r="E7" s="780"/>
      <c r="F7" s="780"/>
      <c r="G7" s="780"/>
      <c r="H7" s="780"/>
      <c r="I7" s="780"/>
      <c r="J7" s="780"/>
      <c r="K7" s="780"/>
      <c r="L7" s="780"/>
      <c r="M7" s="780"/>
      <c r="N7" s="780"/>
      <c r="O7" s="780"/>
      <c r="P7" s="780"/>
      <c r="Q7" s="780"/>
      <c r="R7" s="94"/>
    </row>
    <row r="8" spans="1:18" s="37" customFormat="1">
      <c r="A8" s="587" t="s">
        <v>196</v>
      </c>
      <c r="B8" s="587"/>
      <c r="C8" s="411">
        <v>11127</v>
      </c>
      <c r="D8" s="711"/>
      <c r="E8" s="411">
        <v>10864</v>
      </c>
      <c r="F8" s="711"/>
      <c r="G8" s="411">
        <v>10345</v>
      </c>
      <c r="H8" s="711"/>
      <c r="I8" s="411">
        <v>10407</v>
      </c>
      <c r="J8" s="711"/>
      <c r="K8" s="411">
        <v>10085</v>
      </c>
      <c r="L8" s="711"/>
      <c r="M8" s="411">
        <v>10254</v>
      </c>
      <c r="N8" s="711"/>
      <c r="O8" s="411">
        <v>10101</v>
      </c>
      <c r="P8" s="711"/>
      <c r="Q8" s="411">
        <v>10417</v>
      </c>
    </row>
    <row r="9" spans="1:18" s="37" customFormat="1">
      <c r="A9" s="587" t="s">
        <v>197</v>
      </c>
      <c r="B9" s="587"/>
      <c r="C9" s="186">
        <v>8160</v>
      </c>
      <c r="D9" s="186"/>
      <c r="E9" s="186">
        <v>8393</v>
      </c>
      <c r="F9" s="186"/>
      <c r="G9" s="186">
        <v>8658</v>
      </c>
      <c r="H9" s="186"/>
      <c r="I9" s="186">
        <v>8296</v>
      </c>
      <c r="J9" s="186"/>
      <c r="K9" s="186">
        <v>8420</v>
      </c>
      <c r="L9" s="186"/>
      <c r="M9" s="186">
        <v>8639</v>
      </c>
      <c r="N9" s="186"/>
      <c r="O9" s="186">
        <v>8703</v>
      </c>
      <c r="P9" s="186"/>
      <c r="Q9" s="186">
        <v>8494</v>
      </c>
    </row>
    <row r="10" spans="1:18" s="37" customFormat="1">
      <c r="A10" s="587" t="s">
        <v>335</v>
      </c>
      <c r="B10" s="587"/>
      <c r="C10" s="186">
        <v>2723</v>
      </c>
      <c r="D10" s="186"/>
      <c r="E10" s="186">
        <v>2454</v>
      </c>
      <c r="F10" s="186"/>
      <c r="G10" s="186">
        <v>2186</v>
      </c>
      <c r="H10" s="186"/>
      <c r="I10" s="186">
        <v>2269</v>
      </c>
      <c r="J10" s="186"/>
      <c r="K10" s="186">
        <v>2291</v>
      </c>
      <c r="L10" s="186"/>
      <c r="M10" s="186">
        <v>2360</v>
      </c>
      <c r="N10" s="186"/>
      <c r="O10" s="186">
        <v>2125</v>
      </c>
      <c r="P10" s="186"/>
      <c r="Q10" s="186">
        <v>2306</v>
      </c>
    </row>
    <row r="11" spans="1:18" s="37" customFormat="1">
      <c r="A11" s="587" t="s">
        <v>198</v>
      </c>
      <c r="B11" s="587"/>
      <c r="C11" s="186">
        <v>70</v>
      </c>
      <c r="D11" s="186"/>
      <c r="E11" s="186">
        <v>68</v>
      </c>
      <c r="F11" s="186"/>
      <c r="G11" s="186">
        <v>87</v>
      </c>
      <c r="H11" s="186"/>
      <c r="I11" s="186">
        <v>76</v>
      </c>
      <c r="J11" s="186"/>
      <c r="K11" s="186">
        <v>72</v>
      </c>
      <c r="L11" s="186"/>
      <c r="M11" s="186">
        <v>65</v>
      </c>
      <c r="N11" s="186"/>
      <c r="O11" s="186">
        <v>64</v>
      </c>
      <c r="P11" s="186"/>
      <c r="Q11" s="186">
        <v>59</v>
      </c>
    </row>
    <row r="12" spans="1:18" s="37" customFormat="1">
      <c r="A12" s="587" t="s">
        <v>199</v>
      </c>
      <c r="B12" s="587"/>
      <c r="C12" s="712">
        <v>1162</v>
      </c>
      <c r="D12" s="713"/>
      <c r="E12" s="712">
        <v>1035</v>
      </c>
      <c r="F12" s="713"/>
      <c r="G12" s="712">
        <v>893</v>
      </c>
      <c r="H12" s="713"/>
      <c r="I12" s="712">
        <v>882</v>
      </c>
      <c r="J12" s="713"/>
      <c r="K12" s="712">
        <v>813</v>
      </c>
      <c r="L12" s="713"/>
      <c r="M12" s="712">
        <v>847</v>
      </c>
      <c r="N12" s="713"/>
      <c r="O12" s="712">
        <v>745</v>
      </c>
      <c r="P12" s="713"/>
      <c r="Q12" s="712">
        <v>833</v>
      </c>
    </row>
    <row r="13" spans="1:18" s="37" customFormat="1">
      <c r="A13" s="587" t="s">
        <v>200</v>
      </c>
      <c r="B13" s="587"/>
      <c r="C13" s="186">
        <v>23242</v>
      </c>
      <c r="D13" s="186"/>
      <c r="E13" s="186">
        <v>22814</v>
      </c>
      <c r="F13" s="186"/>
      <c r="G13" s="186">
        <v>22169</v>
      </c>
      <c r="H13" s="186"/>
      <c r="I13" s="186">
        <v>21930</v>
      </c>
      <c r="J13" s="186"/>
      <c r="K13" s="186">
        <v>21681</v>
      </c>
      <c r="L13" s="186"/>
      <c r="M13" s="186">
        <v>22165</v>
      </c>
      <c r="N13" s="186"/>
      <c r="O13" s="186">
        <v>21738</v>
      </c>
      <c r="P13" s="186"/>
      <c r="Q13" s="186">
        <f>SUM(Q8:Q12)</f>
        <v>22109</v>
      </c>
    </row>
    <row r="14" spans="1:18" s="37" customFormat="1">
      <c r="A14" s="783"/>
      <c r="B14" s="783"/>
      <c r="C14" s="783"/>
      <c r="D14" s="783"/>
      <c r="E14" s="783"/>
      <c r="F14" s="783"/>
      <c r="G14" s="783"/>
      <c r="H14" s="783"/>
      <c r="I14" s="783"/>
      <c r="J14" s="783"/>
      <c r="K14" s="783"/>
      <c r="L14" s="783"/>
      <c r="M14" s="783"/>
      <c r="N14" s="783"/>
      <c r="O14" s="783"/>
      <c r="P14" s="783"/>
      <c r="Q14" s="783"/>
    </row>
    <row r="15" spans="1:18" s="37" customFormat="1">
      <c r="A15" s="780" t="s">
        <v>60</v>
      </c>
      <c r="B15" s="780"/>
      <c r="C15" s="780"/>
      <c r="D15" s="780"/>
      <c r="E15" s="780"/>
      <c r="F15" s="780"/>
      <c r="G15" s="780"/>
      <c r="H15" s="780"/>
      <c r="I15" s="780"/>
      <c r="J15" s="780"/>
      <c r="K15" s="780"/>
      <c r="L15" s="780"/>
      <c r="M15" s="780"/>
      <c r="N15" s="780"/>
      <c r="O15" s="780"/>
      <c r="P15" s="780"/>
      <c r="Q15" s="780"/>
    </row>
    <row r="16" spans="1:18" s="37" customFormat="1">
      <c r="A16" s="780" t="s">
        <v>201</v>
      </c>
      <c r="B16" s="780"/>
      <c r="C16" s="186">
        <v>7859</v>
      </c>
      <c r="D16" s="224"/>
      <c r="E16" s="186">
        <v>7792</v>
      </c>
      <c r="F16" s="224"/>
      <c r="G16" s="186">
        <v>7817</v>
      </c>
      <c r="H16" s="224"/>
      <c r="I16" s="186">
        <v>7551</v>
      </c>
      <c r="J16" s="224"/>
      <c r="K16" s="186">
        <v>7785</v>
      </c>
      <c r="L16" s="224"/>
      <c r="M16" s="186">
        <v>7833</v>
      </c>
      <c r="N16" s="224"/>
      <c r="O16" s="186">
        <v>7693</v>
      </c>
      <c r="P16" s="224"/>
      <c r="Q16" s="186">
        <v>7650</v>
      </c>
    </row>
    <row r="17" spans="1:17" s="37" customFormat="1">
      <c r="A17" s="587" t="s">
        <v>202</v>
      </c>
      <c r="B17" s="587"/>
      <c r="C17" s="186">
        <v>5767</v>
      </c>
      <c r="D17" s="224"/>
      <c r="E17" s="186">
        <v>5665</v>
      </c>
      <c r="F17" s="224"/>
      <c r="G17" s="186">
        <v>5402</v>
      </c>
      <c r="H17" s="224"/>
      <c r="I17" s="186">
        <v>4956</v>
      </c>
      <c r="J17" s="224"/>
      <c r="K17" s="186">
        <v>5036</v>
      </c>
      <c r="L17" s="224"/>
      <c r="M17" s="186">
        <v>5395</v>
      </c>
      <c r="N17" s="224"/>
      <c r="O17" s="186">
        <v>5345</v>
      </c>
      <c r="P17" s="224"/>
      <c r="Q17" s="186">
        <v>5145</v>
      </c>
    </row>
    <row r="18" spans="1:17" s="37" customFormat="1">
      <c r="A18" s="587" t="s">
        <v>203</v>
      </c>
      <c r="B18" s="587"/>
      <c r="C18" s="186">
        <v>1159</v>
      </c>
      <c r="D18" s="224"/>
      <c r="E18" s="186">
        <v>1195</v>
      </c>
      <c r="F18" s="224"/>
      <c r="G18" s="186">
        <v>1205</v>
      </c>
      <c r="H18" s="224"/>
      <c r="I18" s="186">
        <v>1179</v>
      </c>
      <c r="J18" s="224"/>
      <c r="K18" s="186">
        <v>1151</v>
      </c>
      <c r="L18" s="224"/>
      <c r="M18" s="186">
        <v>1138</v>
      </c>
      <c r="N18" s="224"/>
      <c r="O18" s="186">
        <v>1145</v>
      </c>
      <c r="P18" s="224"/>
      <c r="Q18" s="186">
        <v>1137</v>
      </c>
    </row>
    <row r="19" spans="1:17" s="37" customFormat="1">
      <c r="A19" s="587" t="s">
        <v>204</v>
      </c>
      <c r="B19" s="587"/>
      <c r="C19" s="186">
        <v>1024</v>
      </c>
      <c r="D19" s="224"/>
      <c r="E19" s="186">
        <v>1046</v>
      </c>
      <c r="F19" s="224"/>
      <c r="G19" s="186">
        <v>1031</v>
      </c>
      <c r="H19" s="224"/>
      <c r="I19" s="186">
        <v>1075</v>
      </c>
      <c r="J19" s="224"/>
      <c r="K19" s="186">
        <v>1071</v>
      </c>
      <c r="L19" s="224"/>
      <c r="M19" s="186">
        <v>1040</v>
      </c>
      <c r="N19" s="224"/>
      <c r="O19" s="186">
        <v>1072</v>
      </c>
      <c r="P19" s="224"/>
      <c r="Q19" s="186">
        <v>1104</v>
      </c>
    </row>
    <row r="20" spans="1:17" s="37" customFormat="1">
      <c r="A20" s="587" t="s">
        <v>205</v>
      </c>
      <c r="B20" s="587"/>
      <c r="C20" s="186">
        <v>1822</v>
      </c>
      <c r="D20" s="224"/>
      <c r="E20" s="186">
        <v>1593</v>
      </c>
      <c r="F20" s="224"/>
      <c r="G20" s="186">
        <v>1350</v>
      </c>
      <c r="H20" s="224"/>
      <c r="I20" s="186">
        <v>1144</v>
      </c>
      <c r="J20" s="224"/>
      <c r="K20" s="186">
        <v>1101</v>
      </c>
      <c r="L20" s="224"/>
      <c r="M20" s="186">
        <v>1328</v>
      </c>
      <c r="N20" s="224"/>
      <c r="O20" s="186">
        <v>1140</v>
      </c>
      <c r="P20" s="224"/>
      <c r="Q20" s="186">
        <v>1141</v>
      </c>
    </row>
    <row r="21" spans="1:17" s="37" customFormat="1">
      <c r="A21" s="587" t="s">
        <v>206</v>
      </c>
      <c r="B21" s="587"/>
      <c r="C21" s="186">
        <v>904</v>
      </c>
      <c r="D21" s="224"/>
      <c r="E21" s="186">
        <v>882</v>
      </c>
      <c r="F21" s="224"/>
      <c r="G21" s="186">
        <v>789</v>
      </c>
      <c r="H21" s="224"/>
      <c r="I21" s="186">
        <v>782</v>
      </c>
      <c r="J21" s="224"/>
      <c r="K21" s="186">
        <v>824</v>
      </c>
      <c r="L21" s="224"/>
      <c r="M21" s="186">
        <v>854</v>
      </c>
      <c r="N21" s="224"/>
      <c r="O21" s="186">
        <v>804</v>
      </c>
      <c r="P21" s="224"/>
      <c r="Q21" s="186">
        <v>809</v>
      </c>
    </row>
    <row r="22" spans="1:17" s="37" customFormat="1">
      <c r="A22" s="714" t="s">
        <v>350</v>
      </c>
      <c r="B22" s="587"/>
      <c r="C22" s="491">
        <v>0</v>
      </c>
      <c r="D22" s="224"/>
      <c r="E22" s="491">
        <v>0</v>
      </c>
      <c r="F22" s="224"/>
      <c r="G22" s="491">
        <v>0</v>
      </c>
      <c r="H22" s="224"/>
      <c r="I22" s="491">
        <v>117</v>
      </c>
      <c r="J22" s="224"/>
      <c r="K22" s="491">
        <v>0</v>
      </c>
      <c r="L22" s="224"/>
      <c r="M22" s="491">
        <v>0</v>
      </c>
      <c r="N22" s="224"/>
      <c r="O22" s="491">
        <v>0</v>
      </c>
      <c r="P22" s="224"/>
      <c r="Q22" s="491">
        <v>157</v>
      </c>
    </row>
    <row r="23" spans="1:17" s="37" customFormat="1">
      <c r="A23" s="780" t="s">
        <v>351</v>
      </c>
      <c r="B23" s="780"/>
      <c r="C23" s="186">
        <v>38</v>
      </c>
      <c r="D23" s="224"/>
      <c r="E23" s="186">
        <v>36</v>
      </c>
      <c r="F23" s="224"/>
      <c r="G23" s="186">
        <v>123</v>
      </c>
      <c r="H23" s="224"/>
      <c r="I23" s="186">
        <v>112</v>
      </c>
      <c r="J23" s="224"/>
      <c r="K23" s="186">
        <v>105</v>
      </c>
      <c r="L23" s="224"/>
      <c r="M23" s="186">
        <v>145</v>
      </c>
      <c r="N23" s="224"/>
      <c r="O23" s="186">
        <v>114</v>
      </c>
      <c r="P23" s="224"/>
      <c r="Q23" s="186">
        <v>218</v>
      </c>
    </row>
    <row r="24" spans="1:17" s="37" customFormat="1">
      <c r="A24" s="587" t="s">
        <v>336</v>
      </c>
      <c r="B24" s="587"/>
      <c r="C24" s="712">
        <v>3478</v>
      </c>
      <c r="D24" s="715"/>
      <c r="E24" s="712">
        <v>3429</v>
      </c>
      <c r="F24" s="715"/>
      <c r="G24" s="712">
        <v>3410</v>
      </c>
      <c r="H24" s="715"/>
      <c r="I24" s="712">
        <v>3511</v>
      </c>
      <c r="J24" s="715"/>
      <c r="K24" s="712">
        <v>3123</v>
      </c>
      <c r="L24" s="715"/>
      <c r="M24" s="712">
        <v>3156</v>
      </c>
      <c r="N24" s="715"/>
      <c r="O24" s="712">
        <v>3182</v>
      </c>
      <c r="P24" s="715"/>
      <c r="Q24" s="712">
        <v>3193</v>
      </c>
    </row>
    <row r="25" spans="1:17" s="37" customFormat="1">
      <c r="A25" s="716" t="s">
        <v>208</v>
      </c>
      <c r="B25" s="587"/>
      <c r="C25" s="186">
        <v>22051</v>
      </c>
      <c r="D25" s="186"/>
      <c r="E25" s="186">
        <v>21638</v>
      </c>
      <c r="F25" s="186"/>
      <c r="G25" s="186">
        <v>21127</v>
      </c>
      <c r="H25" s="186"/>
      <c r="I25" s="186">
        <v>20427</v>
      </c>
      <c r="J25" s="186"/>
      <c r="K25" s="186">
        <v>20196</v>
      </c>
      <c r="L25" s="186"/>
      <c r="M25" s="186">
        <v>20889</v>
      </c>
      <c r="N25" s="186"/>
      <c r="O25" s="186">
        <v>20495</v>
      </c>
      <c r="P25" s="186"/>
      <c r="Q25" s="186">
        <f>SUM(Q16:Q24)</f>
        <v>20554</v>
      </c>
    </row>
    <row r="26" spans="1:17" s="37" customFormat="1">
      <c r="A26" s="784"/>
      <c r="B26" s="784"/>
      <c r="C26" s="784"/>
      <c r="D26" s="784"/>
      <c r="E26" s="784"/>
      <c r="F26" s="784"/>
      <c r="G26" s="784"/>
      <c r="H26" s="784"/>
      <c r="I26" s="784"/>
      <c r="J26" s="784"/>
      <c r="K26" s="784"/>
      <c r="L26" s="784"/>
      <c r="M26" s="784"/>
      <c r="N26" s="784"/>
      <c r="O26" s="784"/>
      <c r="P26" s="784"/>
      <c r="Q26" s="784"/>
    </row>
    <row r="27" spans="1:17" s="37" customFormat="1">
      <c r="A27" s="780" t="s">
        <v>159</v>
      </c>
      <c r="B27" s="780"/>
      <c r="C27" s="780"/>
      <c r="D27" s="780"/>
      <c r="E27" s="780"/>
      <c r="F27" s="780"/>
      <c r="G27" s="780"/>
      <c r="H27" s="780"/>
      <c r="I27" s="780"/>
      <c r="J27" s="780"/>
      <c r="K27" s="780"/>
      <c r="L27" s="780"/>
      <c r="M27" s="780"/>
      <c r="N27" s="780"/>
      <c r="O27" s="780"/>
      <c r="P27" s="780"/>
      <c r="Q27" s="780"/>
    </row>
    <row r="28" spans="1:17" s="37" customFormat="1">
      <c r="A28" s="587" t="s">
        <v>196</v>
      </c>
      <c r="B28" s="587"/>
      <c r="C28" s="186">
        <v>174</v>
      </c>
      <c r="D28" s="224"/>
      <c r="E28" s="186">
        <v>341</v>
      </c>
      <c r="F28" s="186"/>
      <c r="G28" s="186">
        <v>119</v>
      </c>
      <c r="H28" s="224"/>
      <c r="I28" s="186">
        <v>430</v>
      </c>
      <c r="J28" s="224"/>
      <c r="K28" s="186">
        <v>205</v>
      </c>
      <c r="L28" s="224"/>
      <c r="M28" s="186">
        <v>137</v>
      </c>
      <c r="N28" s="186"/>
      <c r="O28" s="186">
        <v>233</v>
      </c>
      <c r="P28" s="224"/>
      <c r="Q28" s="186">
        <v>201</v>
      </c>
    </row>
    <row r="29" spans="1:17" s="37" customFormat="1">
      <c r="A29" s="587" t="s">
        <v>197</v>
      </c>
      <c r="B29" s="587"/>
      <c r="C29" s="186">
        <v>694</v>
      </c>
      <c r="D29" s="224"/>
      <c r="E29" s="186">
        <v>598</v>
      </c>
      <c r="F29" s="224"/>
      <c r="G29" s="186">
        <v>844</v>
      </c>
      <c r="H29" s="224"/>
      <c r="I29" s="186">
        <v>1004</v>
      </c>
      <c r="J29" s="224"/>
      <c r="K29" s="186">
        <v>1103</v>
      </c>
      <c r="L29" s="224"/>
      <c r="M29" s="186">
        <v>900</v>
      </c>
      <c r="N29" s="224"/>
      <c r="O29" s="186">
        <v>942</v>
      </c>
      <c r="P29" s="224"/>
      <c r="Q29" s="186">
        <v>1104</v>
      </c>
    </row>
    <row r="30" spans="1:17" s="37" customFormat="1">
      <c r="A30" s="587" t="s">
        <v>335</v>
      </c>
      <c r="B30" s="587"/>
      <c r="C30" s="186">
        <v>651</v>
      </c>
      <c r="D30" s="186"/>
      <c r="E30" s="186">
        <v>440</v>
      </c>
      <c r="F30" s="186"/>
      <c r="G30" s="186">
        <v>386</v>
      </c>
      <c r="H30" s="186"/>
      <c r="I30" s="186">
        <v>448</v>
      </c>
      <c r="J30" s="186"/>
      <c r="K30" s="186">
        <v>481</v>
      </c>
      <c r="L30" s="186"/>
      <c r="M30" s="186">
        <v>487</v>
      </c>
      <c r="N30" s="186"/>
      <c r="O30" s="186">
        <v>340</v>
      </c>
      <c r="P30" s="186"/>
      <c r="Q30" s="186">
        <v>506</v>
      </c>
    </row>
    <row r="31" spans="1:17" s="37" customFormat="1">
      <c r="A31" s="587" t="s">
        <v>209</v>
      </c>
      <c r="B31" s="587"/>
      <c r="C31" s="186">
        <v>-328</v>
      </c>
      <c r="D31" s="186"/>
      <c r="E31" s="186">
        <v>-203</v>
      </c>
      <c r="F31" s="186"/>
      <c r="G31" s="186">
        <v>-307</v>
      </c>
      <c r="H31" s="186"/>
      <c r="I31" s="186">
        <v>-379</v>
      </c>
      <c r="J31" s="186"/>
      <c r="K31" s="186">
        <v>-304</v>
      </c>
      <c r="L31" s="186"/>
      <c r="M31" s="186">
        <v>-248</v>
      </c>
      <c r="N31" s="186"/>
      <c r="O31" s="186">
        <v>-272</v>
      </c>
      <c r="P31" s="186"/>
      <c r="Q31" s="186">
        <v>-256</v>
      </c>
    </row>
    <row r="32" spans="1:17" s="37" customFormat="1">
      <c r="A32" s="587" t="s">
        <v>210</v>
      </c>
      <c r="B32" s="587"/>
      <c r="C32" s="717">
        <v>1191</v>
      </c>
      <c r="D32" s="186"/>
      <c r="E32" s="717">
        <v>1176</v>
      </c>
      <c r="F32" s="186"/>
      <c r="G32" s="717">
        <v>1042</v>
      </c>
      <c r="H32" s="186"/>
      <c r="I32" s="717">
        <v>1503</v>
      </c>
      <c r="J32" s="186"/>
      <c r="K32" s="717">
        <v>1485</v>
      </c>
      <c r="L32" s="186"/>
      <c r="M32" s="717">
        <v>1276</v>
      </c>
      <c r="N32" s="186"/>
      <c r="O32" s="717">
        <v>1243</v>
      </c>
      <c r="P32" s="186"/>
      <c r="Q32" s="717">
        <f>SUM(Q28:Q31)</f>
        <v>1555</v>
      </c>
    </row>
    <row r="33" spans="1:17" s="37" customFormat="1">
      <c r="A33" s="785"/>
      <c r="B33" s="785"/>
      <c r="C33" s="785"/>
      <c r="D33" s="785"/>
      <c r="E33" s="785"/>
      <c r="F33" s="785"/>
      <c r="G33" s="785"/>
      <c r="H33" s="785"/>
      <c r="I33" s="785"/>
      <c r="J33" s="785"/>
      <c r="K33" s="785"/>
      <c r="L33" s="785"/>
      <c r="M33" s="785"/>
      <c r="N33" s="785"/>
      <c r="O33" s="785"/>
      <c r="P33" s="785"/>
      <c r="Q33" s="785"/>
    </row>
    <row r="34" spans="1:17" s="37" customFormat="1">
      <c r="A34" s="781" t="s">
        <v>62</v>
      </c>
      <c r="B34" s="781"/>
      <c r="C34" s="781"/>
      <c r="D34" s="781"/>
      <c r="E34" s="781"/>
      <c r="F34" s="781"/>
      <c r="G34" s="781"/>
      <c r="H34" s="781"/>
      <c r="I34" s="781"/>
      <c r="J34" s="781"/>
      <c r="K34" s="781"/>
      <c r="L34" s="781"/>
      <c r="M34" s="781"/>
      <c r="N34" s="781"/>
      <c r="O34" s="781"/>
      <c r="P34" s="781"/>
      <c r="Q34" s="781"/>
    </row>
    <row r="35" spans="1:17" s="37" customFormat="1">
      <c r="A35" s="587" t="s">
        <v>211</v>
      </c>
      <c r="B35" s="587"/>
      <c r="C35" s="186">
        <v>-142</v>
      </c>
      <c r="D35" s="186"/>
      <c r="E35" s="186">
        <v>-127</v>
      </c>
      <c r="F35" s="186"/>
      <c r="G35" s="186">
        <v>-122</v>
      </c>
      <c r="H35" s="186"/>
      <c r="I35" s="186">
        <v>-105</v>
      </c>
      <c r="J35" s="186"/>
      <c r="K35" s="186">
        <v>-91</v>
      </c>
      <c r="L35" s="186"/>
      <c r="M35" s="186">
        <v>-97</v>
      </c>
      <c r="N35" s="186"/>
      <c r="O35" s="186">
        <v>-91</v>
      </c>
      <c r="P35" s="186"/>
      <c r="Q35" s="186">
        <v>-96</v>
      </c>
    </row>
    <row r="36" spans="1:17" s="37" customFormat="1" ht="15" customHeight="1">
      <c r="A36" s="718" t="s">
        <v>337</v>
      </c>
      <c r="B36" s="587"/>
      <c r="C36" s="186">
        <v>101</v>
      </c>
      <c r="D36" s="186"/>
      <c r="E36" s="186">
        <v>101</v>
      </c>
      <c r="F36" s="186"/>
      <c r="G36" s="186">
        <v>102</v>
      </c>
      <c r="H36" s="186"/>
      <c r="I36" s="186">
        <v>750</v>
      </c>
      <c r="J36" s="186"/>
      <c r="K36" s="186">
        <v>39</v>
      </c>
      <c r="L36" s="186"/>
      <c r="M36" s="186">
        <v>41</v>
      </c>
      <c r="N36" s="186"/>
      <c r="O36" s="186">
        <v>40</v>
      </c>
      <c r="P36" s="186"/>
      <c r="Q36" s="186">
        <v>602</v>
      </c>
    </row>
    <row r="37" spans="1:17" s="37" customFormat="1">
      <c r="A37" s="587" t="s">
        <v>194</v>
      </c>
      <c r="B37" s="587"/>
      <c r="C37" s="186">
        <v>4</v>
      </c>
      <c r="D37" s="719"/>
      <c r="E37" s="186">
        <v>-91</v>
      </c>
      <c r="F37" s="719"/>
      <c r="G37" s="491">
        <v>0</v>
      </c>
      <c r="H37" s="719"/>
      <c r="I37" s="186">
        <v>-20</v>
      </c>
      <c r="J37" s="719"/>
      <c r="K37" s="186">
        <v>-10</v>
      </c>
      <c r="L37" s="719"/>
      <c r="M37" s="186">
        <v>-18</v>
      </c>
      <c r="N37" s="719"/>
      <c r="O37" s="186">
        <v>-9</v>
      </c>
      <c r="P37" s="719"/>
      <c r="Q37" s="186">
        <v>-33</v>
      </c>
    </row>
    <row r="38" spans="1:17" s="37" customFormat="1">
      <c r="A38" s="587" t="s">
        <v>271</v>
      </c>
      <c r="B38" s="587"/>
      <c r="C38" s="395">
        <v>-37</v>
      </c>
      <c r="D38" s="715"/>
      <c r="E38" s="395">
        <v>-117</v>
      </c>
      <c r="F38" s="186"/>
      <c r="G38" s="395">
        <v>-20</v>
      </c>
      <c r="H38" s="186"/>
      <c r="I38" s="395">
        <v>625</v>
      </c>
      <c r="J38" s="715"/>
      <c r="K38" s="395">
        <v>-62</v>
      </c>
      <c r="L38" s="715"/>
      <c r="M38" s="395">
        <v>-74</v>
      </c>
      <c r="N38" s="186"/>
      <c r="O38" s="395">
        <v>-60</v>
      </c>
      <c r="P38" s="186"/>
      <c r="Q38" s="395">
        <f>SUM(Q35:Q37)</f>
        <v>473</v>
      </c>
    </row>
    <row r="39" spans="1:17" s="37" customFormat="1">
      <c r="A39" s="783"/>
      <c r="B39" s="783"/>
      <c r="C39" s="783"/>
      <c r="D39" s="783"/>
      <c r="E39" s="783"/>
      <c r="F39" s="783"/>
      <c r="G39" s="783"/>
      <c r="H39" s="783"/>
      <c r="I39" s="783"/>
      <c r="J39" s="783"/>
      <c r="K39" s="783"/>
      <c r="L39" s="783"/>
      <c r="M39" s="783"/>
      <c r="N39" s="783"/>
      <c r="O39" s="783"/>
      <c r="P39" s="783"/>
      <c r="Q39" s="783"/>
    </row>
    <row r="40" spans="1:17" s="37" customFormat="1">
      <c r="A40" s="587" t="s">
        <v>63</v>
      </c>
      <c r="B40" s="587"/>
      <c r="C40" s="186">
        <v>1154</v>
      </c>
      <c r="D40" s="186"/>
      <c r="E40" s="186">
        <v>1059</v>
      </c>
      <c r="F40" s="186"/>
      <c r="G40" s="186">
        <v>1022</v>
      </c>
      <c r="H40" s="186"/>
      <c r="I40" s="186">
        <v>2128</v>
      </c>
      <c r="J40" s="186"/>
      <c r="K40" s="186">
        <v>1423</v>
      </c>
      <c r="L40" s="186"/>
      <c r="M40" s="186">
        <v>1202</v>
      </c>
      <c r="N40" s="186"/>
      <c r="O40" s="186">
        <v>1183</v>
      </c>
      <c r="P40" s="186"/>
      <c r="Q40" s="186">
        <v>2028</v>
      </c>
    </row>
    <row r="41" spans="1:17" s="37" customFormat="1">
      <c r="A41" s="587" t="s">
        <v>338</v>
      </c>
      <c r="B41" s="587"/>
      <c r="C41" s="712">
        <v>279</v>
      </c>
      <c r="D41" s="720"/>
      <c r="E41" s="712">
        <v>271</v>
      </c>
      <c r="F41" s="720"/>
      <c r="G41" s="712">
        <v>251</v>
      </c>
      <c r="H41" s="720"/>
      <c r="I41" s="712">
        <v>590</v>
      </c>
      <c r="J41" s="720"/>
      <c r="K41" s="712">
        <v>345</v>
      </c>
      <c r="L41" s="720"/>
      <c r="M41" s="712">
        <v>302</v>
      </c>
      <c r="N41" s="720"/>
      <c r="O41" s="712">
        <v>304</v>
      </c>
      <c r="P41" s="720"/>
      <c r="Q41" s="721">
        <v>554</v>
      </c>
    </row>
    <row r="42" spans="1:17" s="37" customFormat="1" ht="15.75" thickBot="1">
      <c r="A42" s="587" t="s">
        <v>57</v>
      </c>
      <c r="B42" s="587"/>
      <c r="C42" s="722">
        <v>875</v>
      </c>
      <c r="D42" s="723"/>
      <c r="E42" s="722">
        <v>788</v>
      </c>
      <c r="F42" s="723"/>
      <c r="G42" s="722">
        <v>771</v>
      </c>
      <c r="H42" s="723"/>
      <c r="I42" s="722">
        <v>1538</v>
      </c>
      <c r="J42" s="723"/>
      <c r="K42" s="722">
        <v>1078</v>
      </c>
      <c r="L42" s="723"/>
      <c r="M42" s="722">
        <v>900</v>
      </c>
      <c r="N42" s="723"/>
      <c r="O42" s="722">
        <v>879</v>
      </c>
      <c r="P42" s="723"/>
      <c r="Q42" s="722">
        <f>Q40-Q41</f>
        <v>1474</v>
      </c>
    </row>
    <row r="43" spans="1:17" s="37" customFormat="1" ht="16.5" thickTop="1" thickBot="1">
      <c r="A43" s="396" t="s">
        <v>64</v>
      </c>
      <c r="B43" s="724"/>
      <c r="C43" s="401">
        <v>3.37</v>
      </c>
      <c r="D43" s="725"/>
      <c r="E43" s="401">
        <v>3.08</v>
      </c>
      <c r="F43" s="725"/>
      <c r="G43" s="401">
        <v>3.07</v>
      </c>
      <c r="H43" s="725"/>
      <c r="I43" s="401">
        <v>6.1</v>
      </c>
      <c r="J43" s="725"/>
      <c r="K43" s="401">
        <v>4.28</v>
      </c>
      <c r="L43" s="725"/>
      <c r="M43" s="401">
        <v>3.59</v>
      </c>
      <c r="N43" s="725"/>
      <c r="O43" s="401">
        <v>3.55</v>
      </c>
      <c r="P43" s="725"/>
      <c r="Q43" s="401">
        <v>6</v>
      </c>
    </row>
    <row r="44" spans="1:17" s="37" customFormat="1" ht="15.75" thickTop="1">
      <c r="A44" s="396" t="s">
        <v>65</v>
      </c>
      <c r="B44" s="396"/>
      <c r="C44" s="726">
        <v>259</v>
      </c>
      <c r="D44" s="726"/>
      <c r="E44" s="726">
        <v>255</v>
      </c>
      <c r="F44" s="726"/>
      <c r="G44" s="726">
        <v>251</v>
      </c>
      <c r="H44" s="726"/>
      <c r="I44" s="726">
        <v>252</v>
      </c>
      <c r="J44" s="726"/>
      <c r="K44" s="726">
        <v>251</v>
      </c>
      <c r="L44" s="726"/>
      <c r="M44" s="726">
        <v>250</v>
      </c>
      <c r="N44" s="726"/>
      <c r="O44" s="726">
        <v>247</v>
      </c>
      <c r="P44" s="726"/>
      <c r="Q44" s="726">
        <v>245</v>
      </c>
    </row>
    <row r="45" spans="1:17" s="37" customFormat="1" ht="15.75" thickBot="1">
      <c r="A45" s="396" t="s">
        <v>66</v>
      </c>
      <c r="B45" s="724"/>
      <c r="C45" s="401">
        <v>3.33</v>
      </c>
      <c r="D45" s="725"/>
      <c r="E45" s="401">
        <v>3.07</v>
      </c>
      <c r="F45" s="725"/>
      <c r="G45" s="401">
        <v>3.05</v>
      </c>
      <c r="H45" s="725"/>
      <c r="I45" s="401">
        <v>6.05</v>
      </c>
      <c r="J45" s="725"/>
      <c r="K45" s="401">
        <v>4.2300000000000004</v>
      </c>
      <c r="L45" s="725"/>
      <c r="M45" s="401">
        <v>3.55</v>
      </c>
      <c r="N45" s="725"/>
      <c r="O45" s="401">
        <v>3.51</v>
      </c>
      <c r="P45" s="725"/>
      <c r="Q45" s="401">
        <v>5.94</v>
      </c>
    </row>
    <row r="46" spans="1:17" s="37" customFormat="1" ht="15.75" thickTop="1">
      <c r="A46" s="727" t="s">
        <v>67</v>
      </c>
      <c r="B46" s="396"/>
      <c r="C46" s="726">
        <v>262</v>
      </c>
      <c r="D46" s="726"/>
      <c r="E46" s="726">
        <v>256</v>
      </c>
      <c r="F46" s="726"/>
      <c r="G46" s="726">
        <v>253</v>
      </c>
      <c r="H46" s="726"/>
      <c r="I46" s="726">
        <v>254</v>
      </c>
      <c r="J46" s="726"/>
      <c r="K46" s="726">
        <v>254</v>
      </c>
      <c r="L46" s="726"/>
      <c r="M46" s="726">
        <v>253</v>
      </c>
      <c r="N46" s="726"/>
      <c r="O46" s="726">
        <v>250</v>
      </c>
      <c r="P46" s="726"/>
      <c r="Q46" s="726">
        <v>248</v>
      </c>
    </row>
    <row r="47" spans="1:17" s="37" customFormat="1">
      <c r="A47" s="786"/>
      <c r="B47" s="786"/>
      <c r="C47" s="786"/>
      <c r="D47" s="786"/>
      <c r="E47" s="786"/>
      <c r="F47" s="786"/>
      <c r="G47" s="786"/>
      <c r="H47" s="786"/>
      <c r="I47" s="786"/>
      <c r="J47" s="786"/>
      <c r="K47" s="786"/>
      <c r="L47" s="786"/>
      <c r="M47" s="786"/>
      <c r="N47" s="786"/>
      <c r="O47" s="786"/>
      <c r="P47" s="786"/>
      <c r="Q47" s="786"/>
    </row>
    <row r="48" spans="1:17" s="37" customFormat="1">
      <c r="A48" s="728" t="s">
        <v>68</v>
      </c>
      <c r="B48" s="729"/>
      <c r="C48" s="730"/>
      <c r="D48" s="731"/>
      <c r="E48" s="730"/>
      <c r="F48" s="731"/>
      <c r="G48" s="730"/>
      <c r="H48" s="731"/>
      <c r="I48" s="730"/>
      <c r="J48" s="587"/>
      <c r="K48" s="730"/>
      <c r="L48" s="587"/>
      <c r="M48" s="730"/>
      <c r="N48" s="731"/>
      <c r="O48" s="730"/>
      <c r="P48" s="731"/>
      <c r="Q48" s="587"/>
    </row>
    <row r="49" spans="1:23" s="37" customFormat="1">
      <c r="A49" s="786"/>
      <c r="B49" s="786"/>
      <c r="C49" s="786"/>
      <c r="D49" s="786"/>
      <c r="E49" s="786"/>
      <c r="F49" s="786"/>
      <c r="G49" s="786"/>
      <c r="H49" s="786"/>
      <c r="I49" s="786"/>
      <c r="J49" s="786"/>
      <c r="K49" s="786"/>
      <c r="L49" s="786"/>
      <c r="M49" s="786"/>
      <c r="N49" s="786"/>
      <c r="O49" s="786"/>
      <c r="P49" s="786"/>
      <c r="Q49" s="786"/>
    </row>
    <row r="50" spans="1:23" s="37" customFormat="1">
      <c r="A50" s="391" t="s">
        <v>69</v>
      </c>
      <c r="B50" s="394"/>
      <c r="C50" s="732">
        <v>5.0999999999999997E-2</v>
      </c>
      <c r="D50" s="732"/>
      <c r="E50" s="732">
        <v>5.1999999999999998E-2</v>
      </c>
      <c r="F50" s="732"/>
      <c r="G50" s="732">
        <v>4.7E-2</v>
      </c>
      <c r="H50" s="732"/>
      <c r="I50" s="732">
        <v>6.9000000000000006E-2</v>
      </c>
      <c r="J50" s="732"/>
      <c r="K50" s="732">
        <v>6.8000000000000005E-2</v>
      </c>
      <c r="L50" s="732"/>
      <c r="M50" s="732">
        <v>5.8000000000000003E-2</v>
      </c>
      <c r="N50" s="732"/>
      <c r="O50" s="732">
        <v>5.7000000000000002E-2</v>
      </c>
      <c r="P50" s="732"/>
      <c r="Q50" s="732">
        <v>7.0000000000000007E-2</v>
      </c>
    </row>
    <row r="51" spans="1:23" s="37" customFormat="1">
      <c r="A51" s="391" t="s">
        <v>70</v>
      </c>
      <c r="B51" s="394"/>
      <c r="C51" s="732">
        <v>0.05</v>
      </c>
      <c r="D51" s="732"/>
      <c r="E51" s="732">
        <v>4.5999999999999999E-2</v>
      </c>
      <c r="F51" s="732"/>
      <c r="G51" s="732">
        <v>4.5999999999999999E-2</v>
      </c>
      <c r="H51" s="732"/>
      <c r="I51" s="732">
        <v>9.7000000000000003E-2</v>
      </c>
      <c r="J51" s="732"/>
      <c r="K51" s="732">
        <v>6.6000000000000003E-2</v>
      </c>
      <c r="L51" s="732"/>
      <c r="M51" s="732">
        <v>5.3999999999999999E-2</v>
      </c>
      <c r="N51" s="732"/>
      <c r="O51" s="732">
        <v>5.3999999999999999E-2</v>
      </c>
      <c r="P51" s="732"/>
      <c r="Q51" s="732">
        <v>9.1999999999999998E-2</v>
      </c>
    </row>
    <row r="52" spans="1:23" s="37" customFormat="1">
      <c r="A52" s="733" t="s">
        <v>73</v>
      </c>
      <c r="B52" s="394"/>
      <c r="C52" s="225">
        <v>1.1499999999999999</v>
      </c>
      <c r="D52" s="734"/>
      <c r="E52" s="225">
        <v>1.1499999999999999</v>
      </c>
      <c r="F52" s="734"/>
      <c r="G52" s="225">
        <v>1.1499999999999999</v>
      </c>
      <c r="H52" s="734"/>
      <c r="I52" s="225">
        <v>1.1499999999999999</v>
      </c>
      <c r="J52" s="734"/>
      <c r="K52" s="225">
        <v>1.26</v>
      </c>
      <c r="L52" s="734"/>
      <c r="M52" s="225">
        <v>1.26</v>
      </c>
      <c r="N52" s="734"/>
      <c r="O52" s="225">
        <v>1.26</v>
      </c>
      <c r="P52" s="734"/>
      <c r="Q52" s="225">
        <v>1.26</v>
      </c>
    </row>
    <row r="53" spans="1:23">
      <c r="A53" s="782"/>
      <c r="B53" s="782"/>
      <c r="C53" s="782"/>
      <c r="D53" s="782"/>
      <c r="E53" s="782"/>
      <c r="F53" s="782"/>
      <c r="G53" s="782"/>
      <c r="H53" s="782"/>
      <c r="I53" s="782"/>
      <c r="J53" s="782"/>
      <c r="K53" s="782"/>
      <c r="L53" s="782"/>
      <c r="M53" s="782"/>
      <c r="N53" s="782"/>
      <c r="O53" s="782"/>
      <c r="P53" s="782"/>
      <c r="Q53" s="782"/>
      <c r="R53" s="47"/>
    </row>
    <row r="54" spans="1:23" s="142" customFormat="1" ht="21" customHeight="1">
      <c r="A54" s="766" t="s">
        <v>352</v>
      </c>
      <c r="B54" s="766"/>
      <c r="C54" s="766"/>
      <c r="D54" s="766"/>
      <c r="E54" s="766"/>
      <c r="F54" s="766"/>
      <c r="G54" s="766"/>
      <c r="H54" s="766"/>
      <c r="I54" s="766"/>
      <c r="J54" s="766"/>
      <c r="K54" s="766"/>
      <c r="L54" s="766"/>
      <c r="M54" s="766"/>
      <c r="N54" s="766"/>
      <c r="O54" s="766"/>
      <c r="P54" s="766"/>
      <c r="Q54" s="766"/>
    </row>
    <row r="55" spans="1:23" ht="38.25" customHeight="1">
      <c r="A55" s="766" t="s">
        <v>353</v>
      </c>
      <c r="B55" s="766"/>
      <c r="C55" s="766"/>
      <c r="D55" s="766"/>
      <c r="E55" s="766"/>
      <c r="F55" s="766"/>
      <c r="G55" s="766"/>
      <c r="H55" s="766"/>
      <c r="I55" s="766"/>
      <c r="J55" s="766"/>
      <c r="K55" s="766"/>
      <c r="L55" s="766"/>
      <c r="M55" s="766"/>
      <c r="N55" s="766"/>
      <c r="O55" s="766"/>
      <c r="P55" s="766"/>
      <c r="Q55" s="766"/>
      <c r="R55" s="47"/>
    </row>
    <row r="56" spans="1:23" s="142" customFormat="1" ht="20.25" customHeight="1">
      <c r="A56" s="766" t="s">
        <v>360</v>
      </c>
      <c r="B56" s="766"/>
      <c r="C56" s="766"/>
      <c r="D56" s="766"/>
      <c r="E56" s="766"/>
      <c r="F56" s="766"/>
      <c r="G56" s="766"/>
      <c r="H56" s="766"/>
      <c r="I56" s="766"/>
      <c r="J56" s="766"/>
      <c r="K56" s="766"/>
      <c r="L56" s="766"/>
      <c r="M56" s="766"/>
      <c r="N56" s="766"/>
      <c r="O56" s="766"/>
      <c r="P56" s="766"/>
      <c r="Q56" s="766"/>
    </row>
    <row r="57" spans="1:23" s="142" customFormat="1" ht="18.75" customHeight="1">
      <c r="A57" s="766" t="s">
        <v>354</v>
      </c>
      <c r="B57" s="766"/>
      <c r="C57" s="766"/>
      <c r="D57" s="766"/>
      <c r="E57" s="766"/>
      <c r="F57" s="766"/>
      <c r="G57" s="766"/>
      <c r="H57" s="766"/>
      <c r="I57" s="766"/>
      <c r="J57" s="766"/>
      <c r="K57" s="766"/>
      <c r="L57" s="766"/>
      <c r="M57" s="766"/>
      <c r="N57" s="766"/>
      <c r="O57" s="766"/>
      <c r="P57" s="766"/>
      <c r="Q57" s="766"/>
    </row>
    <row r="58" spans="1:23" s="142" customFormat="1" ht="18.75" customHeight="1">
      <c r="A58" s="766" t="s">
        <v>361</v>
      </c>
      <c r="B58" s="766"/>
      <c r="C58" s="766"/>
      <c r="D58" s="766"/>
      <c r="E58" s="766"/>
      <c r="F58" s="766"/>
      <c r="G58" s="766"/>
      <c r="H58" s="766"/>
      <c r="I58" s="766"/>
      <c r="J58" s="766"/>
      <c r="K58" s="766"/>
      <c r="L58" s="766"/>
      <c r="M58" s="766"/>
      <c r="N58" s="766"/>
      <c r="O58" s="766"/>
      <c r="P58" s="766"/>
      <c r="Q58" s="766"/>
    </row>
    <row r="59" spans="1:23" s="142" customFormat="1" ht="18.75" customHeight="1">
      <c r="A59" s="627"/>
      <c r="B59" s="627"/>
      <c r="C59" s="627"/>
      <c r="D59" s="627"/>
      <c r="E59" s="627"/>
      <c r="F59" s="627"/>
      <c r="G59" s="627"/>
      <c r="H59" s="627"/>
      <c r="I59" s="627"/>
      <c r="J59" s="627"/>
      <c r="K59" s="627"/>
      <c r="L59" s="627"/>
      <c r="M59" s="627"/>
      <c r="N59" s="627"/>
      <c r="O59" s="627"/>
      <c r="P59" s="627"/>
      <c r="Q59" s="627"/>
    </row>
    <row r="60" spans="1:23" s="19" customFormat="1">
      <c r="A60" s="779" t="s">
        <v>82</v>
      </c>
      <c r="B60" s="779"/>
      <c r="C60" s="779"/>
      <c r="D60" s="779"/>
      <c r="E60" s="779"/>
      <c r="F60" s="779"/>
      <c r="G60" s="779"/>
      <c r="H60" s="779"/>
      <c r="I60" s="779"/>
      <c r="J60" s="779"/>
      <c r="K60" s="779"/>
      <c r="L60" s="779"/>
      <c r="M60" s="779"/>
      <c r="N60" s="779"/>
      <c r="O60" s="779"/>
      <c r="P60" s="779"/>
      <c r="Q60" s="779"/>
      <c r="R60" s="91"/>
    </row>
    <row r="61" spans="1:23" s="6" customFormat="1" ht="12.75">
      <c r="A61" s="81"/>
      <c r="B61" s="80"/>
      <c r="C61" s="241"/>
      <c r="D61" s="125"/>
      <c r="E61" s="241"/>
      <c r="F61" s="125"/>
      <c r="G61" s="241"/>
      <c r="H61" s="125"/>
      <c r="I61" s="241"/>
      <c r="J61" s="125"/>
      <c r="K61" s="241"/>
      <c r="L61" s="125"/>
      <c r="M61" s="241"/>
      <c r="N61" s="125"/>
      <c r="O61" s="241"/>
      <c r="P61" s="125"/>
      <c r="Q61" s="125"/>
      <c r="R61" s="125"/>
      <c r="S61" s="79"/>
      <c r="U61" s="48"/>
      <c r="V61" s="48"/>
      <c r="W61" s="48"/>
    </row>
    <row r="63" spans="1:23">
      <c r="B63" s="6"/>
      <c r="C63" s="239"/>
      <c r="D63" s="93"/>
      <c r="E63" s="239"/>
      <c r="F63" s="93"/>
      <c r="G63" s="239"/>
      <c r="H63" s="93"/>
      <c r="I63" s="239"/>
      <c r="J63" s="93"/>
      <c r="K63" s="239"/>
      <c r="L63" s="93"/>
      <c r="M63" s="239"/>
      <c r="N63" s="93"/>
      <c r="O63" s="239"/>
      <c r="P63" s="93"/>
      <c r="Q63" s="93"/>
    </row>
  </sheetData>
  <mergeCells count="24">
    <mergeCell ref="C5:I5"/>
    <mergeCell ref="K5:Q5"/>
    <mergeCell ref="A58:Q58"/>
    <mergeCell ref="A57:Q57"/>
    <mergeCell ref="A56:Q56"/>
    <mergeCell ref="A54:Q54"/>
    <mergeCell ref="A47:Q47"/>
    <mergeCell ref="A49:Q49"/>
    <mergeCell ref="A60:Q60"/>
    <mergeCell ref="A1:Q1"/>
    <mergeCell ref="A2:Q2"/>
    <mergeCell ref="A3:Q3"/>
    <mergeCell ref="A23:B23"/>
    <mergeCell ref="A7:Q7"/>
    <mergeCell ref="A15:Q15"/>
    <mergeCell ref="A16:B16"/>
    <mergeCell ref="A27:Q27"/>
    <mergeCell ref="A34:Q34"/>
    <mergeCell ref="A53:Q53"/>
    <mergeCell ref="A14:Q14"/>
    <mergeCell ref="A26:Q26"/>
    <mergeCell ref="A33:Q33"/>
    <mergeCell ref="A39:Q39"/>
    <mergeCell ref="A55:Q55"/>
  </mergeCells>
  <printOptions horizontalCentered="1"/>
  <pageMargins left="0.75" right="0.75" top="0.5" bottom="0.5" header="0.5" footer="0.25"/>
  <pageSetup scale="57" firstPageNumber="2" orientation="portrait" r:id="rId1"/>
  <headerFooter scaleWithDoc="0" alignWithMargins="0">
    <evenFooter>&amp;R&amp;"Arial,Regular"&amp;10Q1 FY24 Stat Book /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J23"/>
  <sheetViews>
    <sheetView workbookViewId="0">
      <selection sqref="A1:I1"/>
    </sheetView>
  </sheetViews>
  <sheetFormatPr defaultColWidth="9" defaultRowHeight="15"/>
  <cols>
    <col min="1" max="1" width="37.25" style="47" bestFit="1" customWidth="1"/>
    <col min="2" max="2" width="1.75" style="47" customWidth="1"/>
    <col min="3" max="3" width="7.75" style="9" customWidth="1"/>
    <col min="4" max="4" width="1.75" style="93" customWidth="1"/>
    <col min="5" max="5" width="7.75" style="93" customWidth="1"/>
    <col min="6" max="6" width="1.75" style="93" customWidth="1"/>
    <col min="7" max="7" width="7.75" style="93" customWidth="1"/>
    <col min="8" max="8" width="1.75" style="47" customWidth="1"/>
    <col min="9" max="9" width="7.75" style="93" customWidth="1"/>
    <col min="10" max="16384" width="9" style="47"/>
  </cols>
  <sheetData>
    <row r="1" spans="1:10" s="74" customFormat="1" ht="19.899999999999999" customHeight="1">
      <c r="A1" s="787" t="s">
        <v>0</v>
      </c>
      <c r="B1" s="787"/>
      <c r="C1" s="787"/>
      <c r="D1" s="787"/>
      <c r="E1" s="787"/>
      <c r="F1" s="787"/>
      <c r="G1" s="787"/>
      <c r="H1" s="787"/>
      <c r="I1" s="787"/>
    </row>
    <row r="2" spans="1:10" s="74" customFormat="1" ht="19.899999999999999" customHeight="1">
      <c r="A2" s="787" t="s">
        <v>85</v>
      </c>
      <c r="B2" s="787"/>
      <c r="C2" s="787"/>
      <c r="D2" s="787"/>
      <c r="E2" s="787"/>
      <c r="F2" s="787"/>
      <c r="G2" s="787"/>
      <c r="H2" s="787"/>
      <c r="I2" s="787"/>
    </row>
    <row r="3" spans="1:10" s="74" customFormat="1" ht="19.899999999999999" customHeight="1">
      <c r="A3" s="787" t="s">
        <v>168</v>
      </c>
      <c r="B3" s="787"/>
      <c r="C3" s="787"/>
      <c r="D3" s="787"/>
      <c r="E3" s="787"/>
      <c r="F3" s="787"/>
      <c r="G3" s="787"/>
      <c r="H3" s="787"/>
      <c r="I3" s="787"/>
    </row>
    <row r="4" spans="1:10" s="48" customFormat="1" ht="11.25">
      <c r="A4" s="788" t="s">
        <v>53</v>
      </c>
      <c r="B4" s="788"/>
      <c r="C4" s="788"/>
      <c r="D4" s="788"/>
      <c r="E4" s="788"/>
      <c r="F4" s="788"/>
      <c r="G4" s="788"/>
      <c r="H4" s="788"/>
      <c r="I4" s="788"/>
    </row>
    <row r="5" spans="1:10" s="48" customFormat="1" ht="11.25">
      <c r="A5" s="788" t="s">
        <v>43</v>
      </c>
      <c r="B5" s="788"/>
      <c r="C5" s="788"/>
      <c r="D5" s="788"/>
      <c r="E5" s="788"/>
      <c r="F5" s="788"/>
      <c r="G5" s="788"/>
      <c r="H5" s="788"/>
      <c r="I5" s="788"/>
    </row>
    <row r="6" spans="1:10" s="12" customFormat="1" ht="15.75">
      <c r="A6" s="364"/>
      <c r="B6" s="364"/>
      <c r="C6" s="147" t="s">
        <v>2</v>
      </c>
      <c r="D6" s="101"/>
      <c r="E6" s="147" t="s">
        <v>44</v>
      </c>
      <c r="F6" s="101"/>
      <c r="G6" s="147" t="s">
        <v>119</v>
      </c>
      <c r="H6" s="21"/>
      <c r="I6" s="147" t="s">
        <v>169</v>
      </c>
    </row>
    <row r="7" spans="1:10" s="21" customFormat="1" ht="12.75">
      <c r="A7" s="365" t="s">
        <v>86</v>
      </c>
      <c r="B7" s="366"/>
      <c r="C7" s="367"/>
      <c r="D7" s="101"/>
      <c r="E7" s="367"/>
      <c r="F7" s="101"/>
      <c r="G7" s="367"/>
      <c r="I7" s="367"/>
    </row>
    <row r="8" spans="1:10">
      <c r="A8" s="142" t="s">
        <v>11</v>
      </c>
      <c r="B8" s="142"/>
      <c r="C8" s="317">
        <v>2451</v>
      </c>
      <c r="D8" s="315"/>
      <c r="E8" s="317">
        <v>2273</v>
      </c>
      <c r="F8" s="315"/>
      <c r="G8" s="317">
        <v>1684</v>
      </c>
      <c r="H8" s="368"/>
      <c r="I8" s="317">
        <v>1627</v>
      </c>
    </row>
    <row r="9" spans="1:10">
      <c r="A9" s="142" t="s">
        <v>12</v>
      </c>
      <c r="B9" s="142"/>
      <c r="C9" s="369">
        <v>1352</v>
      </c>
      <c r="D9" s="315"/>
      <c r="E9" s="369">
        <v>1737</v>
      </c>
      <c r="F9" s="315"/>
      <c r="G9" s="369">
        <v>1851</v>
      </c>
      <c r="H9" s="368"/>
      <c r="I9" s="321">
        <v>974</v>
      </c>
    </row>
    <row r="10" spans="1:10">
      <c r="A10" s="142" t="s">
        <v>14</v>
      </c>
      <c r="B10" s="142"/>
      <c r="C10" s="369">
        <v>351</v>
      </c>
      <c r="D10" s="315"/>
      <c r="E10" s="369">
        <v>717</v>
      </c>
      <c r="F10" s="315"/>
      <c r="G10" s="369">
        <v>719</v>
      </c>
      <c r="H10" s="368"/>
      <c r="I10" s="321">
        <v>709</v>
      </c>
    </row>
    <row r="11" spans="1:10">
      <c r="A11" s="142" t="s">
        <v>13</v>
      </c>
      <c r="B11" s="142"/>
      <c r="C11" s="369">
        <v>816</v>
      </c>
      <c r="D11" s="315"/>
      <c r="E11" s="369">
        <v>851</v>
      </c>
      <c r="F11" s="315"/>
      <c r="G11" s="369">
        <v>802</v>
      </c>
      <c r="H11" s="368"/>
      <c r="I11" s="321">
        <v>656</v>
      </c>
    </row>
    <row r="12" spans="1:10">
      <c r="A12" s="142" t="s">
        <v>15</v>
      </c>
      <c r="B12" s="142"/>
      <c r="C12" s="370">
        <v>914</v>
      </c>
      <c r="D12" s="315"/>
      <c r="E12" s="371">
        <v>1185</v>
      </c>
      <c r="F12" s="315"/>
      <c r="G12" s="369">
        <v>1118</v>
      </c>
      <c r="H12" s="368"/>
      <c r="I12" s="321">
        <v>1210</v>
      </c>
    </row>
    <row r="13" spans="1:10" ht="15.75" thickBot="1">
      <c r="A13" s="142" t="s">
        <v>218</v>
      </c>
      <c r="B13" s="142"/>
      <c r="C13" s="372">
        <v>5884</v>
      </c>
      <c r="D13" s="315"/>
      <c r="E13" s="372">
        <v>6763</v>
      </c>
      <c r="F13" s="315"/>
      <c r="G13" s="372">
        <v>6174</v>
      </c>
      <c r="H13" s="368"/>
      <c r="I13" s="372">
        <f>SUM(I8:I12)</f>
        <v>5176</v>
      </c>
    </row>
    <row r="14" spans="1:10" ht="15.75" thickTop="1">
      <c r="A14" s="790"/>
      <c r="B14" s="790"/>
      <c r="C14" s="790"/>
      <c r="D14" s="790"/>
      <c r="E14" s="790"/>
      <c r="F14" s="790"/>
      <c r="G14" s="790"/>
      <c r="H14" s="790"/>
      <c r="I14" s="790"/>
    </row>
    <row r="15" spans="1:10" ht="15.75">
      <c r="A15" s="365" t="s">
        <v>87</v>
      </c>
      <c r="B15" s="366"/>
      <c r="C15" s="373"/>
      <c r="D15" s="315"/>
      <c r="E15" s="373"/>
      <c r="F15" s="315"/>
      <c r="G15" s="373"/>
      <c r="H15" s="373"/>
      <c r="I15" s="373"/>
      <c r="J15" s="22"/>
    </row>
    <row r="16" spans="1:10">
      <c r="A16" s="142" t="s">
        <v>56</v>
      </c>
      <c r="B16" s="142"/>
      <c r="C16" s="317">
        <v>3503</v>
      </c>
      <c r="D16" s="315"/>
      <c r="E16" s="317">
        <v>3637</v>
      </c>
      <c r="F16" s="315"/>
      <c r="G16" s="317">
        <v>3055</v>
      </c>
      <c r="H16" s="368"/>
      <c r="I16" s="317">
        <v>3291</v>
      </c>
    </row>
    <row r="17" spans="1:9">
      <c r="A17" s="142" t="s">
        <v>58</v>
      </c>
      <c r="B17" s="142"/>
      <c r="C17" s="369">
        <v>1446</v>
      </c>
      <c r="D17" s="315"/>
      <c r="E17" s="369">
        <v>2139</v>
      </c>
      <c r="F17" s="315"/>
      <c r="G17" s="369">
        <v>1995</v>
      </c>
      <c r="H17" s="368"/>
      <c r="I17" s="321">
        <v>1018</v>
      </c>
    </row>
    <row r="18" spans="1:9">
      <c r="A18" s="142" t="s">
        <v>88</v>
      </c>
      <c r="B18" s="142"/>
      <c r="C18" s="369">
        <v>320</v>
      </c>
      <c r="D18" s="315"/>
      <c r="E18" s="369">
        <v>319</v>
      </c>
      <c r="F18" s="315"/>
      <c r="G18" s="369">
        <v>556</v>
      </c>
      <c r="H18" s="368"/>
      <c r="I18" s="321">
        <v>461</v>
      </c>
    </row>
    <row r="19" spans="1:9">
      <c r="A19" s="142" t="s">
        <v>59</v>
      </c>
      <c r="B19" s="142"/>
      <c r="C19" s="320">
        <v>512</v>
      </c>
      <c r="D19" s="315"/>
      <c r="E19" s="320">
        <v>565</v>
      </c>
      <c r="F19" s="315"/>
      <c r="G19" s="320">
        <v>431</v>
      </c>
      <c r="H19" s="368"/>
      <c r="I19" s="321">
        <v>282</v>
      </c>
    </row>
    <row r="20" spans="1:9">
      <c r="A20" s="142" t="s">
        <v>61</v>
      </c>
      <c r="B20" s="142"/>
      <c r="C20" s="320">
        <v>103</v>
      </c>
      <c r="D20" s="315"/>
      <c r="E20" s="374">
        <v>103</v>
      </c>
      <c r="F20" s="315"/>
      <c r="G20" s="374">
        <v>137</v>
      </c>
      <c r="H20" s="368"/>
      <c r="I20" s="321">
        <v>124</v>
      </c>
    </row>
    <row r="21" spans="1:9" ht="15.75" thickBot="1">
      <c r="A21" s="142" t="s">
        <v>218</v>
      </c>
      <c r="B21" s="142"/>
      <c r="C21" s="372">
        <v>5884</v>
      </c>
      <c r="D21" s="315"/>
      <c r="E21" s="372">
        <v>6763</v>
      </c>
      <c r="F21" s="315"/>
      <c r="G21" s="372">
        <v>6174</v>
      </c>
      <c r="H21" s="368"/>
      <c r="I21" s="372">
        <f>SUM(I16:I20)</f>
        <v>5176</v>
      </c>
    </row>
    <row r="22" spans="1:9" ht="15.75" thickTop="1">
      <c r="A22" s="791"/>
      <c r="B22" s="791"/>
      <c r="C22" s="791"/>
      <c r="D22" s="791"/>
      <c r="E22" s="791"/>
      <c r="F22" s="791"/>
      <c r="G22" s="791"/>
      <c r="H22" s="791"/>
      <c r="I22" s="791"/>
    </row>
    <row r="23" spans="1:9">
      <c r="A23" s="789" t="s">
        <v>82</v>
      </c>
      <c r="B23" s="789"/>
      <c r="C23" s="789"/>
      <c r="D23" s="789"/>
      <c r="E23" s="789"/>
      <c r="F23" s="789"/>
      <c r="G23" s="789"/>
      <c r="H23" s="789"/>
      <c r="I23" s="789"/>
    </row>
  </sheetData>
  <mergeCells count="8">
    <mergeCell ref="A1:I1"/>
    <mergeCell ref="A3:I3"/>
    <mergeCell ref="A2:I2"/>
    <mergeCell ref="A4:I4"/>
    <mergeCell ref="A23:I23"/>
    <mergeCell ref="A14:I14"/>
    <mergeCell ref="A22:I22"/>
    <mergeCell ref="A5:I5"/>
  </mergeCells>
  <phoneticPr fontId="2" type="noConversion"/>
  <printOptions horizontalCentered="1"/>
  <pageMargins left="0.75" right="0.75" top="0.5" bottom="0.5" header="0.5" footer="0.25"/>
  <pageSetup scale="79" firstPageNumber="2" orientation="portrait" r:id="rId1"/>
  <headerFooter scaleWithDoc="0" alignWithMargins="0">
    <evenFooter>&amp;R&amp;"Arial,Regular"&amp;10Q1 FY24 Stat Book / &amp;P</even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5"/>
  <sheetViews>
    <sheetView zoomScaleNormal="100" workbookViewId="0">
      <selection sqref="A1:I1"/>
    </sheetView>
  </sheetViews>
  <sheetFormatPr defaultColWidth="10.625" defaultRowHeight="12.75"/>
  <cols>
    <col min="1" max="1" width="50" style="10" customWidth="1"/>
    <col min="2" max="2" width="1.75" style="10" customWidth="1"/>
    <col min="3" max="3" width="7.75" style="97" customWidth="1"/>
    <col min="4" max="4" width="1.75" style="97" customWidth="1"/>
    <col min="5" max="5" width="7.75" style="102" customWidth="1"/>
    <col min="6" max="6" width="1.75" style="102" customWidth="1"/>
    <col min="7" max="7" width="7.75" style="102" customWidth="1"/>
    <col min="8" max="8" width="1.75" style="6" customWidth="1"/>
    <col min="9" max="9" width="7.75" style="102" customWidth="1"/>
    <col min="10" max="16384" width="10.625" style="6"/>
  </cols>
  <sheetData>
    <row r="1" spans="1:9" s="73" customFormat="1" ht="18.600000000000001" customHeight="1">
      <c r="A1" s="793" t="s">
        <v>89</v>
      </c>
      <c r="B1" s="793"/>
      <c r="C1" s="793"/>
      <c r="D1" s="793"/>
      <c r="E1" s="793"/>
      <c r="F1" s="793"/>
      <c r="G1" s="793"/>
      <c r="H1" s="793"/>
      <c r="I1" s="793"/>
    </row>
    <row r="2" spans="1:9" s="73" customFormat="1" ht="18.600000000000001" customHeight="1">
      <c r="A2" s="793" t="s">
        <v>52</v>
      </c>
      <c r="B2" s="793"/>
      <c r="C2" s="793"/>
      <c r="D2" s="793"/>
      <c r="E2" s="793"/>
      <c r="F2" s="793"/>
      <c r="G2" s="793"/>
      <c r="H2" s="793"/>
      <c r="I2" s="793"/>
    </row>
    <row r="3" spans="1:9" s="73" customFormat="1" ht="18.600000000000001" customHeight="1">
      <c r="A3" s="793" t="s">
        <v>168</v>
      </c>
      <c r="B3" s="793"/>
      <c r="C3" s="793"/>
      <c r="D3" s="793"/>
      <c r="E3" s="793"/>
      <c r="F3" s="793"/>
      <c r="G3" s="793"/>
      <c r="H3" s="793"/>
      <c r="I3" s="793"/>
    </row>
    <row r="4" spans="1:9">
      <c r="A4" s="794" t="s">
        <v>53</v>
      </c>
      <c r="B4" s="794"/>
      <c r="C4" s="794"/>
      <c r="D4" s="794"/>
      <c r="E4" s="794"/>
      <c r="F4" s="794"/>
      <c r="G4" s="794"/>
      <c r="H4" s="794"/>
      <c r="I4" s="794"/>
    </row>
    <row r="5" spans="1:9">
      <c r="A5" s="794" t="s">
        <v>43</v>
      </c>
      <c r="B5" s="794"/>
      <c r="C5" s="794"/>
      <c r="D5" s="794"/>
      <c r="E5" s="794"/>
      <c r="F5" s="794"/>
      <c r="G5" s="794"/>
      <c r="H5" s="794"/>
      <c r="I5" s="794"/>
    </row>
    <row r="6" spans="1:9" s="12" customFormat="1" ht="15.75">
      <c r="A6" s="638"/>
      <c r="B6" s="638"/>
      <c r="C6" s="334" t="s">
        <v>2</v>
      </c>
      <c r="D6" s="675"/>
      <c r="E6" s="334" t="s">
        <v>44</v>
      </c>
      <c r="F6" s="570"/>
      <c r="G6" s="334" t="s">
        <v>119</v>
      </c>
      <c r="H6" s="570"/>
      <c r="I6" s="334" t="s">
        <v>169</v>
      </c>
    </row>
    <row r="7" spans="1:9" s="21" customFormat="1">
      <c r="A7" s="54" t="s">
        <v>90</v>
      </c>
      <c r="B7" s="503"/>
      <c r="C7" s="570"/>
      <c r="D7" s="675"/>
      <c r="E7" s="570"/>
      <c r="F7" s="570"/>
      <c r="G7" s="570"/>
      <c r="H7" s="570"/>
      <c r="I7" s="570"/>
    </row>
    <row r="8" spans="1:9">
      <c r="A8" s="56" t="s">
        <v>219</v>
      </c>
      <c r="B8" s="56"/>
      <c r="C8" s="497">
        <v>8116</v>
      </c>
      <c r="D8" s="497"/>
      <c r="E8" s="497">
        <v>9084</v>
      </c>
      <c r="F8" s="498"/>
      <c r="G8" s="497">
        <v>8916</v>
      </c>
      <c r="H8" s="499"/>
      <c r="I8" s="497">
        <v>8689</v>
      </c>
    </row>
    <row r="9" spans="1:9">
      <c r="A9" s="56" t="s">
        <v>220</v>
      </c>
      <c r="B9" s="56"/>
      <c r="C9" s="676">
        <v>1791</v>
      </c>
      <c r="D9" s="677"/>
      <c r="E9" s="676">
        <v>1971</v>
      </c>
      <c r="F9" s="498"/>
      <c r="G9" s="676">
        <v>1980</v>
      </c>
      <c r="H9" s="499"/>
      <c r="I9" s="601">
        <v>1854</v>
      </c>
    </row>
    <row r="10" spans="1:9">
      <c r="A10" s="56" t="s">
        <v>91</v>
      </c>
      <c r="B10" s="56"/>
      <c r="C10" s="678">
        <v>9907</v>
      </c>
      <c r="D10" s="677"/>
      <c r="E10" s="678">
        <v>11055</v>
      </c>
      <c r="F10" s="498"/>
      <c r="G10" s="678">
        <v>10896</v>
      </c>
      <c r="H10" s="499"/>
      <c r="I10" s="536">
        <f>SUM(I8:I9)</f>
        <v>10543</v>
      </c>
    </row>
    <row r="11" spans="1:9">
      <c r="A11" s="54" t="s">
        <v>92</v>
      </c>
      <c r="B11" s="56"/>
      <c r="C11" s="676">
        <v>4984</v>
      </c>
      <c r="D11" s="677"/>
      <c r="E11" s="676">
        <v>5330</v>
      </c>
      <c r="F11" s="498"/>
      <c r="G11" s="676">
        <v>5128</v>
      </c>
      <c r="H11" s="499"/>
      <c r="I11" s="601">
        <v>4928</v>
      </c>
    </row>
    <row r="12" spans="1:9">
      <c r="A12" s="54" t="s">
        <v>93</v>
      </c>
      <c r="B12" s="56"/>
      <c r="C12" s="545">
        <v>14891</v>
      </c>
      <c r="D12" s="677"/>
      <c r="E12" s="545">
        <v>16385</v>
      </c>
      <c r="F12" s="498"/>
      <c r="G12" s="545">
        <v>16024</v>
      </c>
      <c r="H12" s="499"/>
      <c r="I12" s="601">
        <f>SUM(I10:I11)</f>
        <v>15471</v>
      </c>
    </row>
    <row r="13" spans="1:9">
      <c r="A13" s="54" t="s">
        <v>94</v>
      </c>
      <c r="B13" s="56"/>
      <c r="C13" s="678">
        <v>10317</v>
      </c>
      <c r="D13" s="677"/>
      <c r="E13" s="678">
        <v>12130</v>
      </c>
      <c r="F13" s="498"/>
      <c r="G13" s="678">
        <v>10939</v>
      </c>
      <c r="H13" s="499"/>
      <c r="I13" s="536">
        <v>9455</v>
      </c>
    </row>
    <row r="14" spans="1:9">
      <c r="A14" s="54" t="s">
        <v>95</v>
      </c>
      <c r="B14" s="56"/>
      <c r="C14" s="676">
        <v>2632</v>
      </c>
      <c r="D14" s="677"/>
      <c r="E14" s="676">
        <v>2838</v>
      </c>
      <c r="F14" s="498"/>
      <c r="G14" s="676">
        <v>2911</v>
      </c>
      <c r="H14" s="499"/>
      <c r="I14" s="601">
        <v>4273</v>
      </c>
    </row>
    <row r="15" spans="1:9">
      <c r="A15" s="54" t="s">
        <v>96</v>
      </c>
      <c r="B15" s="56"/>
      <c r="C15" s="545">
        <v>12949</v>
      </c>
      <c r="D15" s="677"/>
      <c r="E15" s="545">
        <v>14968</v>
      </c>
      <c r="F15" s="498"/>
      <c r="G15" s="545">
        <v>13850</v>
      </c>
      <c r="H15" s="499"/>
      <c r="I15" s="601">
        <f>I13+I14</f>
        <v>13728</v>
      </c>
    </row>
    <row r="16" spans="1:9" ht="13.5">
      <c r="A16" s="54" t="s">
        <v>331</v>
      </c>
      <c r="B16" s="56"/>
      <c r="C16" s="676">
        <v>4640</v>
      </c>
      <c r="D16" s="677"/>
      <c r="E16" s="676">
        <v>4340</v>
      </c>
      <c r="F16" s="498"/>
      <c r="G16" s="676">
        <v>4043</v>
      </c>
      <c r="H16" s="499"/>
      <c r="I16" s="601">
        <v>4178</v>
      </c>
    </row>
    <row r="17" spans="1:11">
      <c r="A17" s="54" t="s">
        <v>97</v>
      </c>
      <c r="B17" s="56"/>
      <c r="C17" s="678">
        <v>32480</v>
      </c>
      <c r="D17" s="677"/>
      <c r="E17" s="678">
        <v>35693</v>
      </c>
      <c r="F17" s="498"/>
      <c r="G17" s="678">
        <v>33917</v>
      </c>
      <c r="H17" s="499"/>
      <c r="I17" s="536">
        <f>I12+I15+I16</f>
        <v>33377</v>
      </c>
    </row>
    <row r="18" spans="1:11" s="142" customFormat="1">
      <c r="A18" s="795"/>
      <c r="B18" s="795"/>
      <c r="C18" s="795"/>
      <c r="D18" s="795"/>
      <c r="E18" s="795"/>
      <c r="F18" s="795"/>
      <c r="G18" s="795"/>
      <c r="H18" s="795"/>
      <c r="I18" s="795"/>
    </row>
    <row r="19" spans="1:11">
      <c r="A19" s="54" t="s">
        <v>98</v>
      </c>
      <c r="B19" s="54"/>
      <c r="C19" s="617"/>
      <c r="D19" s="675"/>
      <c r="E19" s="617"/>
      <c r="F19" s="506"/>
      <c r="G19" s="506"/>
      <c r="H19" s="507"/>
      <c r="I19" s="506"/>
    </row>
    <row r="20" spans="1:11">
      <c r="A20" s="54" t="s">
        <v>221</v>
      </c>
      <c r="B20" s="56"/>
      <c r="C20" s="678">
        <v>3325</v>
      </c>
      <c r="D20" s="677"/>
      <c r="E20" s="678">
        <v>3041</v>
      </c>
      <c r="F20" s="498"/>
      <c r="G20" s="678">
        <v>2906</v>
      </c>
      <c r="H20" s="499"/>
      <c r="I20" s="536">
        <v>2418</v>
      </c>
    </row>
    <row r="21" spans="1:11">
      <c r="A21" s="54" t="s">
        <v>222</v>
      </c>
      <c r="B21" s="56"/>
      <c r="C21" s="678">
        <v>3030</v>
      </c>
      <c r="D21" s="677"/>
      <c r="E21" s="678">
        <v>3840</v>
      </c>
      <c r="F21" s="498"/>
      <c r="G21" s="678">
        <v>3060</v>
      </c>
      <c r="H21" s="499"/>
      <c r="I21" s="536">
        <v>2205</v>
      </c>
    </row>
    <row r="22" spans="1:11">
      <c r="A22" s="54" t="s">
        <v>223</v>
      </c>
      <c r="B22" s="56"/>
      <c r="C22" s="678">
        <v>1582</v>
      </c>
      <c r="D22" s="677"/>
      <c r="E22" s="678">
        <v>1653</v>
      </c>
      <c r="F22" s="498"/>
      <c r="G22" s="678">
        <v>1510</v>
      </c>
      <c r="H22" s="499"/>
      <c r="I22" s="536">
        <v>1677</v>
      </c>
    </row>
    <row r="23" spans="1:11">
      <c r="A23" s="56" t="s">
        <v>224</v>
      </c>
      <c r="B23" s="56"/>
      <c r="C23" s="676">
        <v>245</v>
      </c>
      <c r="D23" s="677"/>
      <c r="E23" s="676">
        <v>177</v>
      </c>
      <c r="F23" s="498"/>
      <c r="G23" s="676">
        <v>166</v>
      </c>
      <c r="H23" s="499"/>
      <c r="I23" s="601">
        <v>126</v>
      </c>
    </row>
    <row r="24" spans="1:11">
      <c r="A24" s="54" t="s">
        <v>225</v>
      </c>
      <c r="B24" s="56"/>
      <c r="C24" s="678">
        <v>8182</v>
      </c>
      <c r="D24" s="677"/>
      <c r="E24" s="678">
        <v>8711</v>
      </c>
      <c r="F24" s="498"/>
      <c r="G24" s="678">
        <v>7642</v>
      </c>
      <c r="H24" s="499"/>
      <c r="I24" s="536">
        <f>SUM(I20:I23)</f>
        <v>6426</v>
      </c>
    </row>
    <row r="25" spans="1:11" s="142" customFormat="1">
      <c r="A25" s="795"/>
      <c r="B25" s="795"/>
      <c r="C25" s="795"/>
      <c r="D25" s="795"/>
      <c r="E25" s="795"/>
      <c r="F25" s="795"/>
      <c r="G25" s="795"/>
      <c r="H25" s="795"/>
      <c r="I25" s="795"/>
      <c r="J25" s="146"/>
      <c r="K25" s="146"/>
    </row>
    <row r="26" spans="1:11">
      <c r="A26" s="56" t="s">
        <v>99</v>
      </c>
      <c r="B26" s="56"/>
      <c r="C26" s="676">
        <v>1416</v>
      </c>
      <c r="D26" s="677"/>
      <c r="E26" s="676">
        <v>1410</v>
      </c>
      <c r="F26" s="498"/>
      <c r="G26" s="676">
        <v>1184</v>
      </c>
      <c r="H26" s="499"/>
      <c r="I26" s="601">
        <v>1054</v>
      </c>
    </row>
    <row r="27" spans="1:11" s="142" customFormat="1">
      <c r="A27" s="795"/>
      <c r="B27" s="795"/>
      <c r="C27" s="795"/>
      <c r="D27" s="795"/>
      <c r="E27" s="795"/>
      <c r="F27" s="795"/>
      <c r="G27" s="795"/>
      <c r="H27" s="795"/>
      <c r="I27" s="795"/>
    </row>
    <row r="28" spans="1:11">
      <c r="A28" s="56" t="s">
        <v>100</v>
      </c>
      <c r="B28" s="54"/>
      <c r="C28" s="500">
        <v>42078</v>
      </c>
      <c r="D28" s="677"/>
      <c r="E28" s="500">
        <v>45814</v>
      </c>
      <c r="F28" s="498"/>
      <c r="G28" s="500">
        <v>42743</v>
      </c>
      <c r="H28" s="499"/>
      <c r="I28" s="536">
        <f>I17+I24+I26</f>
        <v>40857</v>
      </c>
    </row>
    <row r="29" spans="1:11" s="142" customFormat="1">
      <c r="A29" s="795"/>
      <c r="B29" s="795"/>
      <c r="C29" s="795"/>
      <c r="D29" s="795"/>
      <c r="E29" s="795"/>
      <c r="F29" s="795"/>
      <c r="G29" s="795"/>
      <c r="H29" s="795"/>
      <c r="I29" s="795"/>
    </row>
    <row r="30" spans="1:11" ht="15">
      <c r="A30" s="56" t="s">
        <v>60</v>
      </c>
      <c r="B30" s="54"/>
      <c r="C30" s="678"/>
      <c r="D30" s="677"/>
      <c r="E30" s="678"/>
      <c r="F30" s="498"/>
      <c r="G30" s="678"/>
      <c r="H30" s="679"/>
      <c r="I30" s="678"/>
      <c r="J30" s="99"/>
    </row>
    <row r="31" spans="1:11">
      <c r="A31" s="54" t="s">
        <v>201</v>
      </c>
      <c r="B31" s="56"/>
      <c r="C31" s="500">
        <v>16217</v>
      </c>
      <c r="D31" s="677"/>
      <c r="E31" s="500">
        <v>16435</v>
      </c>
      <c r="F31" s="498"/>
      <c r="G31" s="500">
        <v>15899</v>
      </c>
      <c r="H31" s="499"/>
      <c r="I31" s="536">
        <v>15810</v>
      </c>
    </row>
    <row r="32" spans="1:11">
      <c r="A32" s="54" t="s">
        <v>202</v>
      </c>
      <c r="B32" s="56"/>
      <c r="C32" s="500">
        <v>5744</v>
      </c>
      <c r="D32" s="677"/>
      <c r="E32" s="500">
        <v>6322</v>
      </c>
      <c r="F32" s="498"/>
      <c r="G32" s="500">
        <v>5629</v>
      </c>
      <c r="H32" s="499"/>
      <c r="I32" s="536">
        <v>5755</v>
      </c>
    </row>
    <row r="33" spans="1:10">
      <c r="A33" s="54" t="s">
        <v>203</v>
      </c>
      <c r="B33" s="56"/>
      <c r="C33" s="500">
        <v>2296</v>
      </c>
      <c r="D33" s="677"/>
      <c r="E33" s="500">
        <v>2568</v>
      </c>
      <c r="F33" s="498"/>
      <c r="G33" s="500">
        <v>2310</v>
      </c>
      <c r="H33" s="499"/>
      <c r="I33" s="536">
        <v>2071</v>
      </c>
    </row>
    <row r="34" spans="1:10">
      <c r="A34" s="56" t="s">
        <v>204</v>
      </c>
      <c r="B34" s="56"/>
      <c r="C34" s="500">
        <v>1946</v>
      </c>
      <c r="D34" s="677"/>
      <c r="E34" s="500">
        <v>2007</v>
      </c>
      <c r="F34" s="498"/>
      <c r="G34" s="500">
        <v>2105</v>
      </c>
      <c r="H34" s="499"/>
      <c r="I34" s="536">
        <v>2172</v>
      </c>
    </row>
    <row r="35" spans="1:10">
      <c r="A35" s="56" t="s">
        <v>205</v>
      </c>
      <c r="B35" s="56"/>
      <c r="C35" s="500">
        <v>2461</v>
      </c>
      <c r="D35" s="677"/>
      <c r="E35" s="500">
        <v>4418</v>
      </c>
      <c r="F35" s="498"/>
      <c r="G35" s="500">
        <v>5122</v>
      </c>
      <c r="H35" s="499"/>
      <c r="I35" s="536">
        <v>4105</v>
      </c>
    </row>
    <row r="36" spans="1:10">
      <c r="A36" s="56" t="s">
        <v>206</v>
      </c>
      <c r="B36" s="56"/>
      <c r="C36" s="500">
        <v>2228</v>
      </c>
      <c r="D36" s="677"/>
      <c r="E36" s="500">
        <v>2120</v>
      </c>
      <c r="F36" s="498"/>
      <c r="G36" s="500">
        <v>2000</v>
      </c>
      <c r="H36" s="499"/>
      <c r="I36" s="536">
        <v>1905</v>
      </c>
    </row>
    <row r="37" spans="1:10" ht="13.5">
      <c r="A37" s="56" t="s">
        <v>332</v>
      </c>
      <c r="B37" s="56"/>
      <c r="C37" s="536">
        <v>0</v>
      </c>
      <c r="D37" s="536"/>
      <c r="E37" s="536">
        <v>0</v>
      </c>
      <c r="F37" s="498"/>
      <c r="G37" s="536">
        <v>70</v>
      </c>
      <c r="H37" s="499"/>
      <c r="I37" s="536">
        <v>157</v>
      </c>
    </row>
    <row r="38" spans="1:10" ht="13.5">
      <c r="A38" s="534" t="s">
        <v>333</v>
      </c>
      <c r="B38" s="56"/>
      <c r="C38" s="536">
        <v>116</v>
      </c>
      <c r="D38" s="677"/>
      <c r="E38" s="500">
        <v>278</v>
      </c>
      <c r="F38" s="498"/>
      <c r="G38" s="500">
        <v>47</v>
      </c>
      <c r="H38" s="499"/>
      <c r="I38" s="536">
        <v>143</v>
      </c>
    </row>
    <row r="39" spans="1:10">
      <c r="A39" s="56" t="s">
        <v>226</v>
      </c>
      <c r="B39" s="56"/>
      <c r="C39" s="500">
        <v>1996</v>
      </c>
      <c r="D39" s="677"/>
      <c r="E39" s="500">
        <v>1997</v>
      </c>
      <c r="F39" s="498"/>
      <c r="G39" s="500">
        <v>1896</v>
      </c>
      <c r="H39" s="499"/>
      <c r="I39" s="536">
        <v>1917</v>
      </c>
    </row>
    <row r="40" spans="1:10">
      <c r="A40" s="56" t="s">
        <v>207</v>
      </c>
      <c r="B40" s="56"/>
      <c r="C40" s="501">
        <v>6264</v>
      </c>
      <c r="D40" s="677"/>
      <c r="E40" s="501">
        <v>6747</v>
      </c>
      <c r="F40" s="498"/>
      <c r="G40" s="501">
        <v>6601</v>
      </c>
      <c r="H40" s="499"/>
      <c r="I40" s="601">
        <v>6046</v>
      </c>
    </row>
    <row r="41" spans="1:10">
      <c r="A41" s="54"/>
      <c r="B41" s="56"/>
      <c r="C41" s="500">
        <v>39268</v>
      </c>
      <c r="D41" s="677"/>
      <c r="E41" s="500">
        <v>42892</v>
      </c>
      <c r="F41" s="498"/>
      <c r="G41" s="500">
        <v>41679</v>
      </c>
      <c r="H41" s="499"/>
      <c r="I41" s="536">
        <f>SUM(I31:I40)</f>
        <v>40081</v>
      </c>
    </row>
    <row r="42" spans="1:10">
      <c r="A42" s="795"/>
      <c r="B42" s="795"/>
      <c r="C42" s="795"/>
      <c r="D42" s="795"/>
      <c r="E42" s="795"/>
      <c r="F42" s="795"/>
      <c r="G42" s="795"/>
      <c r="H42" s="795"/>
      <c r="I42" s="795"/>
    </row>
    <row r="43" spans="1:10" ht="13.5" thickBot="1">
      <c r="A43" s="54" t="s">
        <v>101</v>
      </c>
      <c r="B43" s="680"/>
      <c r="C43" s="502">
        <v>2810</v>
      </c>
      <c r="D43" s="677"/>
      <c r="E43" s="502">
        <v>2922</v>
      </c>
      <c r="F43" s="498"/>
      <c r="G43" s="502">
        <v>1064</v>
      </c>
      <c r="H43" s="499"/>
      <c r="I43" s="502">
        <f>I28-I41</f>
        <v>776</v>
      </c>
    </row>
    <row r="44" spans="1:10" s="142" customFormat="1" ht="6.75" customHeight="1" thickTop="1">
      <c r="A44" s="795"/>
      <c r="B44" s="795"/>
      <c r="C44" s="795"/>
      <c r="D44" s="795"/>
      <c r="E44" s="795"/>
      <c r="F44" s="795"/>
      <c r="G44" s="795"/>
      <c r="H44" s="795"/>
      <c r="I44" s="795"/>
    </row>
    <row r="45" spans="1:10" ht="15">
      <c r="A45" s="503" t="s">
        <v>68</v>
      </c>
      <c r="B45" s="681"/>
      <c r="C45" s="678"/>
      <c r="D45" s="677"/>
      <c r="E45" s="678"/>
      <c r="F45" s="498"/>
      <c r="G45" s="678"/>
      <c r="H45" s="679"/>
      <c r="I45" s="678"/>
      <c r="J45" s="99"/>
    </row>
    <row r="46" spans="1:10">
      <c r="A46" s="56" t="s">
        <v>69</v>
      </c>
      <c r="B46" s="54"/>
      <c r="C46" s="509">
        <v>6.7000000000000004E-2</v>
      </c>
      <c r="D46" s="677"/>
      <c r="E46" s="509">
        <v>6.4000000000000001E-2</v>
      </c>
      <c r="F46" s="498"/>
      <c r="G46" s="509">
        <v>2.5000000000000001E-2</v>
      </c>
      <c r="H46" s="499"/>
      <c r="I46" s="509">
        <v>1.9E-2</v>
      </c>
    </row>
    <row r="47" spans="1:10" ht="6" customHeight="1">
      <c r="A47" s="8"/>
      <c r="B47" s="5"/>
      <c r="C47" s="192"/>
      <c r="D47" s="192"/>
    </row>
    <row r="48" spans="1:10" ht="13.15" customHeight="1">
      <c r="A48" s="766" t="s">
        <v>227</v>
      </c>
      <c r="B48" s="766"/>
      <c r="C48" s="766"/>
      <c r="D48" s="766"/>
      <c r="E48" s="766"/>
      <c r="F48" s="766"/>
      <c r="G48" s="766"/>
      <c r="H48" s="766"/>
      <c r="I48" s="766"/>
    </row>
    <row r="49" spans="1:9" s="142" customFormat="1" ht="13.15" customHeight="1">
      <c r="A49" s="766" t="s">
        <v>323</v>
      </c>
      <c r="B49" s="766"/>
      <c r="C49" s="766"/>
      <c r="D49" s="766"/>
      <c r="E49" s="766"/>
      <c r="F49" s="766"/>
      <c r="G49" s="766"/>
      <c r="H49" s="766"/>
      <c r="I49" s="766"/>
    </row>
    <row r="50" spans="1:9">
      <c r="A50" s="766" t="s">
        <v>311</v>
      </c>
      <c r="B50" s="766"/>
      <c r="C50" s="766"/>
      <c r="D50" s="766"/>
      <c r="E50" s="766"/>
      <c r="F50" s="766"/>
      <c r="G50" s="766"/>
      <c r="H50" s="766"/>
      <c r="I50" s="766"/>
    </row>
    <row r="51" spans="1:9" s="142" customFormat="1">
      <c r="A51" s="637"/>
      <c r="B51" s="637"/>
      <c r="C51" s="637"/>
      <c r="D51" s="637"/>
      <c r="E51" s="637"/>
      <c r="F51" s="637"/>
      <c r="G51" s="637"/>
      <c r="H51" s="637"/>
      <c r="I51" s="637"/>
    </row>
    <row r="52" spans="1:9" ht="14.25" customHeight="1">
      <c r="A52" s="792" t="s">
        <v>82</v>
      </c>
      <c r="B52" s="792"/>
      <c r="C52" s="792"/>
      <c r="D52" s="792"/>
      <c r="E52" s="792"/>
      <c r="F52" s="792"/>
      <c r="G52" s="792"/>
      <c r="H52" s="792"/>
      <c r="I52" s="792"/>
    </row>
    <row r="54" spans="1:9" ht="12.75" customHeight="1"/>
    <row r="55" spans="1:9" ht="24" customHeight="1">
      <c r="A55" s="61"/>
      <c r="C55" s="131"/>
      <c r="D55" s="131"/>
    </row>
  </sheetData>
  <mergeCells count="15">
    <mergeCell ref="A52:I52"/>
    <mergeCell ref="A3:I3"/>
    <mergeCell ref="A2:I2"/>
    <mergeCell ref="A1:I1"/>
    <mergeCell ref="A4:I4"/>
    <mergeCell ref="A5:I5"/>
    <mergeCell ref="A48:I48"/>
    <mergeCell ref="A50:I50"/>
    <mergeCell ref="A18:I18"/>
    <mergeCell ref="A27:I27"/>
    <mergeCell ref="A25:I25"/>
    <mergeCell ref="A44:I44"/>
    <mergeCell ref="A42:I42"/>
    <mergeCell ref="A29:I29"/>
    <mergeCell ref="A49:I49"/>
  </mergeCells>
  <printOptions horizontalCentered="1"/>
  <pageMargins left="0.75" right="0.75" top="0.5" bottom="0.5" header="0.5" footer="0.25"/>
  <pageSetup scale="79" firstPageNumber="2" orientation="portrait" r:id="rId1"/>
  <headerFooter scaleWithDoc="0" alignWithMargins="0">
    <evenFooter>&amp;R&amp;"Arial,Regular"&amp;10Q1 FY24 Stat Book /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56"/>
  <sheetViews>
    <sheetView workbookViewId="0">
      <selection sqref="A1:Q1"/>
    </sheetView>
  </sheetViews>
  <sheetFormatPr defaultColWidth="10.625" defaultRowHeight="12.75"/>
  <cols>
    <col min="1" max="1" width="44.875" style="10" customWidth="1"/>
    <col min="2" max="2" width="1.75" style="10" customWidth="1"/>
    <col min="3" max="3" width="7.75" style="236" customWidth="1"/>
    <col min="4" max="4" width="1.75" style="97" customWidth="1"/>
    <col min="5" max="5" width="7.75" style="236" customWidth="1"/>
    <col min="6" max="6" width="1.75" style="97" customWidth="1"/>
    <col min="7" max="7" width="7.75" style="236" customWidth="1"/>
    <col min="8" max="8" width="1.75" style="97" customWidth="1"/>
    <col min="9" max="9" width="7.75" style="236" customWidth="1"/>
    <col min="10" max="10" width="1.75" style="102" customWidth="1"/>
    <col min="11" max="11" width="7.75" style="242" customWidth="1"/>
    <col min="12" max="12" width="1.75" style="102" customWidth="1"/>
    <col min="13" max="13" width="7.75" style="242" customWidth="1"/>
    <col min="14" max="14" width="1.75" style="102" customWidth="1"/>
    <col min="15" max="15" width="7.75" style="242" customWidth="1"/>
    <col min="16" max="16" width="1.75" style="6" customWidth="1"/>
    <col min="17" max="17" width="7.75" style="242" customWidth="1"/>
    <col min="18" max="18" width="10.625" style="102"/>
    <col min="19" max="16384" width="10.625" style="6"/>
  </cols>
  <sheetData>
    <row r="1" spans="1:18" s="52" customFormat="1" ht="19.899999999999999" customHeight="1">
      <c r="A1" s="787" t="s">
        <v>89</v>
      </c>
      <c r="B1" s="787"/>
      <c r="C1" s="787"/>
      <c r="D1" s="787"/>
      <c r="E1" s="787"/>
      <c r="F1" s="787"/>
      <c r="G1" s="787"/>
      <c r="H1" s="787"/>
      <c r="I1" s="787"/>
      <c r="J1" s="787"/>
      <c r="K1" s="787"/>
      <c r="L1" s="787"/>
      <c r="M1" s="787"/>
      <c r="N1" s="787"/>
      <c r="O1" s="787"/>
      <c r="P1" s="787"/>
      <c r="Q1" s="787"/>
      <c r="R1" s="107"/>
    </row>
    <row r="2" spans="1:18" s="52" customFormat="1" ht="19.899999999999999" customHeight="1">
      <c r="A2" s="787" t="s">
        <v>74</v>
      </c>
      <c r="B2" s="787"/>
      <c r="C2" s="787"/>
      <c r="D2" s="787"/>
      <c r="E2" s="787"/>
      <c r="F2" s="787"/>
      <c r="G2" s="787"/>
      <c r="H2" s="787"/>
      <c r="I2" s="787"/>
      <c r="J2" s="787"/>
      <c r="K2" s="787"/>
      <c r="L2" s="787"/>
      <c r="M2" s="787"/>
      <c r="N2" s="787"/>
      <c r="O2" s="787"/>
      <c r="P2" s="787"/>
      <c r="Q2" s="787"/>
      <c r="R2" s="107"/>
    </row>
    <row r="3" spans="1:18" s="52" customFormat="1" ht="19.899999999999999" customHeight="1">
      <c r="A3" s="787" t="s">
        <v>170</v>
      </c>
      <c r="B3" s="787"/>
      <c r="C3" s="787"/>
      <c r="D3" s="787"/>
      <c r="E3" s="787"/>
      <c r="F3" s="787"/>
      <c r="G3" s="787"/>
      <c r="H3" s="787"/>
      <c r="I3" s="787"/>
      <c r="J3" s="787"/>
      <c r="K3" s="787"/>
      <c r="L3" s="787"/>
      <c r="M3" s="787"/>
      <c r="N3" s="787"/>
      <c r="O3" s="787"/>
      <c r="P3" s="787"/>
      <c r="Q3" s="787"/>
      <c r="R3" s="107"/>
    </row>
    <row r="4" spans="1:18">
      <c r="A4" s="799" t="s">
        <v>53</v>
      </c>
      <c r="B4" s="799"/>
      <c r="C4" s="799"/>
      <c r="D4" s="799"/>
      <c r="E4" s="799"/>
      <c r="F4" s="799"/>
      <c r="G4" s="799"/>
      <c r="H4" s="799"/>
      <c r="I4" s="799"/>
      <c r="J4" s="799"/>
      <c r="K4" s="799"/>
      <c r="L4" s="799"/>
      <c r="M4" s="799"/>
      <c r="N4" s="799"/>
      <c r="O4" s="799"/>
      <c r="P4" s="799"/>
      <c r="Q4" s="799"/>
    </row>
    <row r="5" spans="1:18">
      <c r="A5" s="799" t="s">
        <v>43</v>
      </c>
      <c r="B5" s="799"/>
      <c r="C5" s="799"/>
      <c r="D5" s="799"/>
      <c r="E5" s="799"/>
      <c r="F5" s="799"/>
      <c r="G5" s="799"/>
      <c r="H5" s="799"/>
      <c r="I5" s="799"/>
      <c r="J5" s="799"/>
      <c r="K5" s="799"/>
      <c r="L5" s="799"/>
      <c r="M5" s="799"/>
      <c r="N5" s="799"/>
      <c r="O5" s="799"/>
      <c r="P5" s="799"/>
      <c r="Q5" s="799"/>
    </row>
    <row r="6" spans="1:18" s="48" customFormat="1" ht="11.25">
      <c r="A6" s="796"/>
      <c r="B6" s="796"/>
      <c r="C6" s="797" t="s">
        <v>2</v>
      </c>
      <c r="D6" s="797"/>
      <c r="E6" s="797"/>
      <c r="F6" s="797"/>
      <c r="G6" s="797"/>
      <c r="H6" s="797"/>
      <c r="I6" s="797"/>
      <c r="J6" s="389"/>
      <c r="K6" s="798" t="s">
        <v>44</v>
      </c>
      <c r="L6" s="798"/>
      <c r="M6" s="798"/>
      <c r="N6" s="798"/>
      <c r="O6" s="798"/>
      <c r="P6" s="798"/>
      <c r="Q6" s="798"/>
      <c r="R6" s="105"/>
    </row>
    <row r="7" spans="1:18" s="180" customFormat="1" ht="21.6" customHeight="1">
      <c r="A7" s="796"/>
      <c r="B7" s="796"/>
      <c r="C7" s="560" t="s">
        <v>289</v>
      </c>
      <c r="D7" s="193"/>
      <c r="E7" s="560" t="s">
        <v>290</v>
      </c>
      <c r="F7" s="193"/>
      <c r="G7" s="560" t="s">
        <v>291</v>
      </c>
      <c r="H7" s="561"/>
      <c r="I7" s="560" t="s">
        <v>292</v>
      </c>
      <c r="J7" s="563"/>
      <c r="K7" s="560" t="s">
        <v>289</v>
      </c>
      <c r="L7" s="561"/>
      <c r="M7" s="560" t="s">
        <v>290</v>
      </c>
      <c r="N7" s="561"/>
      <c r="O7" s="560" t="s">
        <v>291</v>
      </c>
      <c r="P7" s="561"/>
      <c r="Q7" s="560" t="s">
        <v>292</v>
      </c>
      <c r="R7" s="193"/>
    </row>
    <row r="8" spans="1:18" s="180" customFormat="1" ht="11.25">
      <c r="A8" s="788" t="s">
        <v>90</v>
      </c>
      <c r="B8" s="788"/>
      <c r="C8" s="788"/>
      <c r="D8" s="788"/>
      <c r="E8" s="788"/>
      <c r="F8" s="788"/>
      <c r="G8" s="788"/>
      <c r="H8" s="788"/>
      <c r="I8" s="788"/>
      <c r="J8" s="788"/>
      <c r="K8" s="788"/>
      <c r="L8" s="788"/>
      <c r="M8" s="788"/>
      <c r="N8" s="788"/>
      <c r="O8" s="788"/>
      <c r="P8" s="788"/>
      <c r="Q8" s="788"/>
      <c r="R8" s="193"/>
    </row>
    <row r="9" spans="1:18" s="48" customFormat="1" ht="11.25">
      <c r="A9" s="46" t="s">
        <v>219</v>
      </c>
      <c r="C9" s="222">
        <v>1861</v>
      </c>
      <c r="D9" s="338"/>
      <c r="E9" s="222">
        <v>2012</v>
      </c>
      <c r="F9" s="338"/>
      <c r="G9" s="222">
        <v>2078</v>
      </c>
      <c r="H9" s="338"/>
      <c r="I9" s="222">
        <v>2165</v>
      </c>
      <c r="J9" s="203"/>
      <c r="K9" s="339">
        <v>2170</v>
      </c>
      <c r="L9" s="338"/>
      <c r="M9" s="339">
        <v>2249</v>
      </c>
      <c r="N9" s="338"/>
      <c r="O9" s="339">
        <v>2275</v>
      </c>
      <c r="P9" s="377"/>
      <c r="Q9" s="339">
        <v>2390</v>
      </c>
      <c r="R9" s="105"/>
    </row>
    <row r="10" spans="1:18" s="48" customFormat="1" ht="11.25">
      <c r="A10" s="46" t="s">
        <v>220</v>
      </c>
      <c r="C10" s="223">
        <v>426</v>
      </c>
      <c r="D10" s="343"/>
      <c r="E10" s="223">
        <v>435</v>
      </c>
      <c r="F10" s="378"/>
      <c r="G10" s="223">
        <v>444</v>
      </c>
      <c r="H10" s="343"/>
      <c r="I10" s="223">
        <v>486</v>
      </c>
      <c r="J10" s="203"/>
      <c r="K10" s="223">
        <v>482</v>
      </c>
      <c r="L10" s="343"/>
      <c r="M10" s="223">
        <v>474</v>
      </c>
      <c r="N10" s="378"/>
      <c r="O10" s="223">
        <v>479</v>
      </c>
      <c r="P10" s="379"/>
      <c r="Q10" s="223">
        <v>536</v>
      </c>
      <c r="R10" s="105"/>
    </row>
    <row r="11" spans="1:18" s="48" customFormat="1" ht="11.25">
      <c r="A11" s="46" t="s">
        <v>228</v>
      </c>
      <c r="C11" s="202">
        <v>2287</v>
      </c>
      <c r="D11" s="202"/>
      <c r="E11" s="202">
        <v>2447</v>
      </c>
      <c r="F11" s="202"/>
      <c r="G11" s="202">
        <v>2522</v>
      </c>
      <c r="H11" s="202"/>
      <c r="I11" s="202">
        <v>2651</v>
      </c>
      <c r="J11" s="203"/>
      <c r="K11" s="202">
        <v>2652</v>
      </c>
      <c r="L11" s="202"/>
      <c r="M11" s="202">
        <v>2723</v>
      </c>
      <c r="N11" s="202"/>
      <c r="O11" s="202">
        <v>2754</v>
      </c>
      <c r="P11" s="275"/>
      <c r="Q11" s="202">
        <v>2926</v>
      </c>
      <c r="R11" s="105"/>
    </row>
    <row r="12" spans="1:18" s="48" customFormat="1" ht="11.25">
      <c r="A12" s="380" t="s">
        <v>229</v>
      </c>
      <c r="C12" s="223">
        <v>1096</v>
      </c>
      <c r="D12" s="343"/>
      <c r="E12" s="223">
        <v>1204</v>
      </c>
      <c r="F12" s="378"/>
      <c r="G12" s="223">
        <v>1418</v>
      </c>
      <c r="H12" s="343"/>
      <c r="I12" s="223">
        <v>1266</v>
      </c>
      <c r="J12" s="203"/>
      <c r="K12" s="381">
        <v>1231</v>
      </c>
      <c r="L12" s="343"/>
      <c r="M12" s="381">
        <v>1307</v>
      </c>
      <c r="N12" s="378"/>
      <c r="O12" s="381">
        <v>1422</v>
      </c>
      <c r="P12" s="379"/>
      <c r="Q12" s="381">
        <v>1370</v>
      </c>
      <c r="R12" s="105"/>
    </row>
    <row r="13" spans="1:18" s="48" customFormat="1" ht="11.25">
      <c r="A13" s="380" t="s">
        <v>230</v>
      </c>
      <c r="C13" s="348">
        <v>3383</v>
      </c>
      <c r="D13" s="202"/>
      <c r="E13" s="348">
        <v>3651</v>
      </c>
      <c r="F13" s="202"/>
      <c r="G13" s="348">
        <v>3940</v>
      </c>
      <c r="H13" s="202"/>
      <c r="I13" s="348">
        <v>3917</v>
      </c>
      <c r="J13" s="203"/>
      <c r="K13" s="348">
        <v>3883</v>
      </c>
      <c r="L13" s="202"/>
      <c r="M13" s="348">
        <v>4030</v>
      </c>
      <c r="N13" s="202"/>
      <c r="O13" s="348">
        <v>4176</v>
      </c>
      <c r="P13" s="275"/>
      <c r="Q13" s="348">
        <v>4296</v>
      </c>
      <c r="R13" s="105"/>
    </row>
    <row r="14" spans="1:18" s="48" customFormat="1" ht="11.25">
      <c r="A14" s="380" t="s">
        <v>222</v>
      </c>
      <c r="C14" s="202">
        <v>2317</v>
      </c>
      <c r="D14" s="203"/>
      <c r="E14" s="202">
        <v>2510</v>
      </c>
      <c r="F14" s="203"/>
      <c r="G14" s="202">
        <v>2596</v>
      </c>
      <c r="H14" s="203"/>
      <c r="I14" s="202">
        <v>2894</v>
      </c>
      <c r="J14" s="203"/>
      <c r="K14" s="381">
        <v>2839</v>
      </c>
      <c r="L14" s="203"/>
      <c r="M14" s="381">
        <v>3107</v>
      </c>
      <c r="N14" s="203"/>
      <c r="O14" s="381">
        <v>2991</v>
      </c>
      <c r="P14" s="382"/>
      <c r="Q14" s="381">
        <v>3193</v>
      </c>
      <c r="R14" s="105"/>
    </row>
    <row r="15" spans="1:18" s="48" customFormat="1" ht="11.25">
      <c r="A15" s="380" t="s">
        <v>223</v>
      </c>
      <c r="C15" s="223">
        <v>616</v>
      </c>
      <c r="D15" s="202"/>
      <c r="E15" s="223">
        <v>658</v>
      </c>
      <c r="F15" s="383"/>
      <c r="G15" s="223">
        <v>653</v>
      </c>
      <c r="H15" s="202"/>
      <c r="I15" s="223">
        <v>705</v>
      </c>
      <c r="J15" s="203"/>
      <c r="K15" s="381">
        <v>669</v>
      </c>
      <c r="L15" s="202"/>
      <c r="M15" s="381">
        <v>706</v>
      </c>
      <c r="N15" s="383"/>
      <c r="O15" s="381">
        <v>697</v>
      </c>
      <c r="P15" s="275"/>
      <c r="Q15" s="381">
        <v>766</v>
      </c>
      <c r="R15" s="105"/>
    </row>
    <row r="16" spans="1:18" s="48" customFormat="1" ht="11.25">
      <c r="A16" s="788" t="s">
        <v>269</v>
      </c>
      <c r="B16" s="788"/>
      <c r="C16" s="348">
        <v>2933</v>
      </c>
      <c r="D16" s="202"/>
      <c r="E16" s="348">
        <v>3168</v>
      </c>
      <c r="F16" s="383"/>
      <c r="G16" s="348">
        <v>3249</v>
      </c>
      <c r="H16" s="202"/>
      <c r="I16" s="348">
        <v>3599</v>
      </c>
      <c r="J16" s="203"/>
      <c r="K16" s="348">
        <v>3508</v>
      </c>
      <c r="L16" s="202"/>
      <c r="M16" s="348">
        <v>3813</v>
      </c>
      <c r="N16" s="383"/>
      <c r="O16" s="348">
        <v>3688</v>
      </c>
      <c r="P16" s="275"/>
      <c r="Q16" s="348">
        <v>3959</v>
      </c>
      <c r="R16" s="105"/>
    </row>
    <row r="17" spans="1:18" s="48" customFormat="1" ht="11.25">
      <c r="A17" s="380" t="s">
        <v>273</v>
      </c>
      <c r="C17" s="223">
        <v>1088</v>
      </c>
      <c r="D17" s="343"/>
      <c r="E17" s="223">
        <v>1206</v>
      </c>
      <c r="F17" s="378"/>
      <c r="G17" s="223">
        <v>1162</v>
      </c>
      <c r="H17" s="343"/>
      <c r="I17" s="223">
        <v>1184</v>
      </c>
      <c r="J17" s="203"/>
      <c r="K17" s="223">
        <v>1114</v>
      </c>
      <c r="L17" s="343"/>
      <c r="M17" s="223">
        <v>1147</v>
      </c>
      <c r="N17" s="378"/>
      <c r="O17" s="223">
        <v>1016</v>
      </c>
      <c r="P17" s="379"/>
      <c r="Q17" s="223">
        <v>1063</v>
      </c>
      <c r="R17" s="105"/>
    </row>
    <row r="18" spans="1:18" s="48" customFormat="1" ht="11.25">
      <c r="A18" s="380" t="s">
        <v>231</v>
      </c>
      <c r="C18" s="202">
        <v>7404</v>
      </c>
      <c r="D18" s="202"/>
      <c r="E18" s="202">
        <v>8025</v>
      </c>
      <c r="F18" s="202"/>
      <c r="G18" s="202">
        <v>8351</v>
      </c>
      <c r="H18" s="202"/>
      <c r="I18" s="202">
        <v>8700</v>
      </c>
      <c r="J18" s="203"/>
      <c r="K18" s="202">
        <v>8505</v>
      </c>
      <c r="L18" s="202"/>
      <c r="M18" s="202">
        <v>8990</v>
      </c>
      <c r="N18" s="202"/>
      <c r="O18" s="202">
        <v>8880</v>
      </c>
      <c r="P18" s="275"/>
      <c r="Q18" s="202">
        <v>9318</v>
      </c>
      <c r="R18" s="105"/>
    </row>
    <row r="19" spans="1:18" s="48" customFormat="1" ht="11.25">
      <c r="A19" s="796"/>
      <c r="B19" s="796"/>
      <c r="C19" s="796"/>
      <c r="D19" s="796"/>
      <c r="E19" s="796"/>
      <c r="F19" s="796"/>
      <c r="G19" s="796"/>
      <c r="H19" s="796"/>
      <c r="I19" s="796"/>
      <c r="J19" s="796"/>
      <c r="K19" s="796"/>
      <c r="L19" s="796"/>
      <c r="M19" s="796"/>
      <c r="N19" s="796"/>
      <c r="O19" s="796"/>
      <c r="P19" s="796"/>
      <c r="Q19" s="796"/>
      <c r="R19" s="105"/>
    </row>
    <row r="20" spans="1:18" s="48" customFormat="1" ht="11.25">
      <c r="A20" s="788" t="s">
        <v>98</v>
      </c>
      <c r="B20" s="788"/>
      <c r="C20" s="788"/>
      <c r="D20" s="788"/>
      <c r="E20" s="788"/>
      <c r="F20" s="788"/>
      <c r="G20" s="788"/>
      <c r="H20" s="788"/>
      <c r="I20" s="788"/>
      <c r="J20" s="788"/>
      <c r="K20" s="788"/>
      <c r="L20" s="788"/>
      <c r="M20" s="788"/>
      <c r="N20" s="788"/>
      <c r="O20" s="788"/>
      <c r="P20" s="788"/>
      <c r="Q20" s="788"/>
      <c r="R20" s="105"/>
    </row>
    <row r="21" spans="1:18" s="48" customFormat="1" ht="11.25">
      <c r="A21" s="380" t="s">
        <v>221</v>
      </c>
      <c r="C21" s="202">
        <v>833</v>
      </c>
      <c r="D21" s="202"/>
      <c r="E21" s="202">
        <v>799</v>
      </c>
      <c r="F21" s="383"/>
      <c r="G21" s="202">
        <v>860</v>
      </c>
      <c r="H21" s="202"/>
      <c r="I21" s="202">
        <v>833</v>
      </c>
      <c r="J21" s="203"/>
      <c r="K21" s="202">
        <v>775</v>
      </c>
      <c r="L21" s="202"/>
      <c r="M21" s="202">
        <v>775</v>
      </c>
      <c r="N21" s="383"/>
      <c r="O21" s="202">
        <v>712</v>
      </c>
      <c r="P21" s="275"/>
      <c r="Q21" s="202">
        <v>779</v>
      </c>
      <c r="R21" s="105"/>
    </row>
    <row r="22" spans="1:18" s="48" customFormat="1" ht="11.25">
      <c r="A22" s="380" t="s">
        <v>222</v>
      </c>
      <c r="C22" s="202">
        <v>653</v>
      </c>
      <c r="D22" s="202"/>
      <c r="E22" s="202">
        <v>737</v>
      </c>
      <c r="F22" s="383"/>
      <c r="G22" s="202">
        <v>775</v>
      </c>
      <c r="H22" s="202"/>
      <c r="I22" s="202">
        <v>865</v>
      </c>
      <c r="J22" s="203"/>
      <c r="K22" s="202">
        <v>873</v>
      </c>
      <c r="L22" s="202"/>
      <c r="M22" s="202">
        <v>994</v>
      </c>
      <c r="N22" s="383"/>
      <c r="O22" s="202">
        <v>948</v>
      </c>
      <c r="P22" s="275"/>
      <c r="Q22" s="202">
        <v>1025</v>
      </c>
      <c r="R22" s="105"/>
    </row>
    <row r="23" spans="1:18" s="48" customFormat="1" ht="11.25">
      <c r="A23" s="380" t="s">
        <v>223</v>
      </c>
      <c r="C23" s="202">
        <v>371</v>
      </c>
      <c r="D23" s="202"/>
      <c r="E23" s="202">
        <v>408</v>
      </c>
      <c r="F23" s="383"/>
      <c r="G23" s="202">
        <v>383</v>
      </c>
      <c r="H23" s="202"/>
      <c r="I23" s="202">
        <v>420</v>
      </c>
      <c r="J23" s="203"/>
      <c r="K23" s="202">
        <v>414</v>
      </c>
      <c r="L23" s="202"/>
      <c r="M23" s="202">
        <v>438</v>
      </c>
      <c r="N23" s="383"/>
      <c r="O23" s="202">
        <v>378</v>
      </c>
      <c r="P23" s="275"/>
      <c r="Q23" s="202">
        <v>423</v>
      </c>
      <c r="R23" s="105"/>
    </row>
    <row r="24" spans="1:18" s="48" customFormat="1" ht="11.25">
      <c r="A24" s="46" t="s">
        <v>224</v>
      </c>
      <c r="C24" s="223">
        <v>75</v>
      </c>
      <c r="D24" s="343"/>
      <c r="E24" s="223">
        <v>65</v>
      </c>
      <c r="F24" s="378"/>
      <c r="G24" s="223">
        <v>56</v>
      </c>
      <c r="H24" s="343"/>
      <c r="I24" s="223">
        <v>49</v>
      </c>
      <c r="J24" s="203"/>
      <c r="K24" s="223">
        <v>47</v>
      </c>
      <c r="L24" s="343"/>
      <c r="M24" s="223">
        <v>47</v>
      </c>
      <c r="N24" s="378"/>
      <c r="O24" s="223">
        <v>40</v>
      </c>
      <c r="P24" s="379"/>
      <c r="Q24" s="223">
        <v>43</v>
      </c>
      <c r="R24" s="105"/>
    </row>
    <row r="25" spans="1:18" s="48" customFormat="1" ht="11.25">
      <c r="A25" s="380" t="s">
        <v>225</v>
      </c>
      <c r="C25" s="202">
        <v>1932</v>
      </c>
      <c r="D25" s="202"/>
      <c r="E25" s="202">
        <v>2009</v>
      </c>
      <c r="F25" s="202"/>
      <c r="G25" s="202">
        <v>2074</v>
      </c>
      <c r="H25" s="202"/>
      <c r="I25" s="202">
        <v>2167</v>
      </c>
      <c r="J25" s="203"/>
      <c r="K25" s="202">
        <v>2109</v>
      </c>
      <c r="L25" s="202"/>
      <c r="M25" s="202">
        <v>2254</v>
      </c>
      <c r="N25" s="202"/>
      <c r="O25" s="202">
        <v>2078</v>
      </c>
      <c r="P25" s="275"/>
      <c r="Q25" s="202">
        <v>2270</v>
      </c>
      <c r="R25" s="105"/>
    </row>
    <row r="26" spans="1:18" s="48" customFormat="1" ht="11.25">
      <c r="A26" s="796"/>
      <c r="B26" s="796"/>
      <c r="C26" s="796"/>
      <c r="D26" s="796"/>
      <c r="E26" s="796"/>
      <c r="F26" s="796"/>
      <c r="G26" s="796"/>
      <c r="H26" s="796"/>
      <c r="I26" s="796"/>
      <c r="J26" s="796"/>
      <c r="K26" s="796"/>
      <c r="L26" s="796"/>
      <c r="M26" s="796"/>
      <c r="N26" s="796"/>
      <c r="O26" s="796"/>
      <c r="P26" s="796"/>
      <c r="Q26" s="796"/>
      <c r="R26" s="105"/>
    </row>
    <row r="27" spans="1:18" s="48" customFormat="1" ht="11.25">
      <c r="A27" s="46" t="s">
        <v>99</v>
      </c>
      <c r="B27" s="46"/>
      <c r="C27" s="223">
        <v>311</v>
      </c>
      <c r="D27" s="343"/>
      <c r="E27" s="223">
        <v>334</v>
      </c>
      <c r="F27" s="378"/>
      <c r="G27" s="223">
        <v>363</v>
      </c>
      <c r="H27" s="343"/>
      <c r="I27" s="223">
        <v>408</v>
      </c>
      <c r="J27" s="203"/>
      <c r="K27" s="223">
        <v>352</v>
      </c>
      <c r="L27" s="343"/>
      <c r="M27" s="223">
        <v>361</v>
      </c>
      <c r="N27" s="378"/>
      <c r="O27" s="223">
        <v>346</v>
      </c>
      <c r="P27" s="379"/>
      <c r="Q27" s="223">
        <v>351</v>
      </c>
      <c r="R27" s="105"/>
    </row>
    <row r="28" spans="1:18" s="48" customFormat="1" ht="11.25">
      <c r="A28" s="796"/>
      <c r="B28" s="796"/>
      <c r="C28" s="796"/>
      <c r="D28" s="796"/>
      <c r="E28" s="796"/>
      <c r="F28" s="796"/>
      <c r="G28" s="796"/>
      <c r="H28" s="796"/>
      <c r="I28" s="796"/>
      <c r="J28" s="796"/>
      <c r="K28" s="796"/>
      <c r="L28" s="796"/>
      <c r="M28" s="796"/>
      <c r="N28" s="796"/>
      <c r="O28" s="796"/>
      <c r="P28" s="796"/>
      <c r="Q28" s="796"/>
      <c r="R28" s="105"/>
    </row>
    <row r="29" spans="1:18" s="48" customFormat="1" ht="11.25">
      <c r="A29" s="46" t="s">
        <v>100</v>
      </c>
      <c r="B29" s="380"/>
      <c r="C29" s="221">
        <v>9647</v>
      </c>
      <c r="D29" s="221"/>
      <c r="E29" s="221">
        <v>10368</v>
      </c>
      <c r="F29" s="221"/>
      <c r="G29" s="221">
        <v>10788</v>
      </c>
      <c r="H29" s="221"/>
      <c r="I29" s="221">
        <v>11275</v>
      </c>
      <c r="J29" s="203"/>
      <c r="K29" s="221">
        <v>10966</v>
      </c>
      <c r="L29" s="221"/>
      <c r="M29" s="221">
        <v>11605</v>
      </c>
      <c r="N29" s="221"/>
      <c r="O29" s="221">
        <v>11304</v>
      </c>
      <c r="P29" s="384"/>
      <c r="Q29" s="221">
        <v>11939</v>
      </c>
      <c r="R29" s="105"/>
    </row>
    <row r="30" spans="1:18" s="48" customFormat="1" ht="11.25">
      <c r="A30" s="796"/>
      <c r="B30" s="796"/>
      <c r="C30" s="796"/>
      <c r="D30" s="796"/>
      <c r="E30" s="796"/>
      <c r="F30" s="796"/>
      <c r="G30" s="796"/>
      <c r="H30" s="796"/>
      <c r="I30" s="796"/>
      <c r="J30" s="796"/>
      <c r="K30" s="796"/>
      <c r="L30" s="796"/>
      <c r="M30" s="796"/>
      <c r="N30" s="796"/>
      <c r="O30" s="796"/>
      <c r="P30" s="796"/>
      <c r="Q30" s="796"/>
      <c r="R30" s="105"/>
    </row>
    <row r="31" spans="1:18" s="48" customFormat="1" ht="11.25">
      <c r="A31" s="788" t="s">
        <v>60</v>
      </c>
      <c r="B31" s="788"/>
      <c r="C31" s="788"/>
      <c r="D31" s="788"/>
      <c r="E31" s="788"/>
      <c r="F31" s="788"/>
      <c r="G31" s="788"/>
      <c r="H31" s="788"/>
      <c r="I31" s="788"/>
      <c r="J31" s="788"/>
      <c r="K31" s="788"/>
      <c r="L31" s="788"/>
      <c r="M31" s="788"/>
      <c r="N31" s="788"/>
      <c r="O31" s="788"/>
      <c r="P31" s="788"/>
      <c r="Q31" s="788"/>
      <c r="R31" s="105"/>
    </row>
    <row r="32" spans="1:18" s="181" customFormat="1" ht="11.25">
      <c r="A32" s="380" t="s">
        <v>201</v>
      </c>
      <c r="C32" s="202">
        <v>3742</v>
      </c>
      <c r="D32" s="221"/>
      <c r="E32" s="202">
        <v>3922</v>
      </c>
      <c r="F32" s="383"/>
      <c r="G32" s="202">
        <v>4352</v>
      </c>
      <c r="H32" s="221"/>
      <c r="I32" s="202">
        <v>4201</v>
      </c>
      <c r="J32" s="355"/>
      <c r="K32" s="355">
        <v>4084</v>
      </c>
      <c r="L32" s="221"/>
      <c r="M32" s="355">
        <v>4141</v>
      </c>
      <c r="N32" s="383"/>
      <c r="O32" s="355">
        <v>4182</v>
      </c>
      <c r="P32" s="384"/>
      <c r="Q32" s="355">
        <v>4028</v>
      </c>
      <c r="R32" s="176"/>
    </row>
    <row r="33" spans="1:18" s="181" customFormat="1" ht="11.25">
      <c r="A33" s="380" t="s">
        <v>202</v>
      </c>
      <c r="C33" s="202">
        <v>1304</v>
      </c>
      <c r="D33" s="221"/>
      <c r="E33" s="202">
        <v>1449</v>
      </c>
      <c r="F33" s="383"/>
      <c r="G33" s="202">
        <v>1460</v>
      </c>
      <c r="H33" s="221"/>
      <c r="I33" s="202">
        <v>1531</v>
      </c>
      <c r="J33" s="355"/>
      <c r="K33" s="355">
        <v>1551</v>
      </c>
      <c r="L33" s="221"/>
      <c r="M33" s="355">
        <v>1623</v>
      </c>
      <c r="N33" s="383"/>
      <c r="O33" s="355">
        <v>1566</v>
      </c>
      <c r="P33" s="384"/>
      <c r="Q33" s="355">
        <v>1582</v>
      </c>
      <c r="R33" s="176"/>
    </row>
    <row r="34" spans="1:18" s="181" customFormat="1" ht="11.25">
      <c r="A34" s="385" t="s">
        <v>203</v>
      </c>
      <c r="C34" s="202">
        <v>504</v>
      </c>
      <c r="D34" s="221"/>
      <c r="E34" s="202">
        <v>542</v>
      </c>
      <c r="F34" s="383"/>
      <c r="G34" s="202">
        <v>650</v>
      </c>
      <c r="H34" s="221"/>
      <c r="I34" s="202">
        <v>600</v>
      </c>
      <c r="J34" s="355"/>
      <c r="K34" s="355">
        <v>635</v>
      </c>
      <c r="L34" s="221"/>
      <c r="M34" s="355">
        <v>649</v>
      </c>
      <c r="N34" s="383"/>
      <c r="O34" s="355">
        <v>667</v>
      </c>
      <c r="P34" s="384"/>
      <c r="Q34" s="355">
        <v>617</v>
      </c>
      <c r="R34" s="176"/>
    </row>
    <row r="35" spans="1:18" s="181" customFormat="1" ht="11.25">
      <c r="A35" s="385" t="s">
        <v>204</v>
      </c>
      <c r="C35" s="202">
        <v>477</v>
      </c>
      <c r="D35" s="221"/>
      <c r="E35" s="202">
        <v>482</v>
      </c>
      <c r="F35" s="383"/>
      <c r="G35" s="202">
        <v>490</v>
      </c>
      <c r="H35" s="221"/>
      <c r="I35" s="202">
        <v>497</v>
      </c>
      <c r="J35" s="355"/>
      <c r="K35" s="355">
        <v>492</v>
      </c>
      <c r="L35" s="221"/>
      <c r="M35" s="355">
        <v>510</v>
      </c>
      <c r="N35" s="383"/>
      <c r="O35" s="355">
        <v>490</v>
      </c>
      <c r="P35" s="384"/>
      <c r="Q35" s="355">
        <v>515</v>
      </c>
      <c r="R35" s="176"/>
    </row>
    <row r="36" spans="1:18" s="181" customFormat="1" ht="11.25">
      <c r="A36" s="385" t="s">
        <v>205</v>
      </c>
      <c r="C36" s="202">
        <v>496</v>
      </c>
      <c r="D36" s="221"/>
      <c r="E36" s="202">
        <v>529</v>
      </c>
      <c r="F36" s="383"/>
      <c r="G36" s="202">
        <v>647</v>
      </c>
      <c r="H36" s="221"/>
      <c r="I36" s="202">
        <v>789</v>
      </c>
      <c r="J36" s="355"/>
      <c r="K36" s="355">
        <v>868</v>
      </c>
      <c r="L36" s="221"/>
      <c r="M36" s="355">
        <v>989</v>
      </c>
      <c r="N36" s="383"/>
      <c r="O36" s="355">
        <v>1040</v>
      </c>
      <c r="P36" s="384"/>
      <c r="Q36" s="355">
        <v>1521</v>
      </c>
      <c r="R36" s="176"/>
    </row>
    <row r="37" spans="1:18" s="181" customFormat="1" ht="11.25">
      <c r="A37" s="385" t="s">
        <v>206</v>
      </c>
      <c r="C37" s="202">
        <v>551</v>
      </c>
      <c r="D37" s="221"/>
      <c r="E37" s="202">
        <v>542</v>
      </c>
      <c r="F37" s="383"/>
      <c r="G37" s="202">
        <v>549</v>
      </c>
      <c r="H37" s="221"/>
      <c r="I37" s="202">
        <v>586</v>
      </c>
      <c r="J37" s="355"/>
      <c r="K37" s="355">
        <v>573</v>
      </c>
      <c r="L37" s="221"/>
      <c r="M37" s="355">
        <v>525</v>
      </c>
      <c r="N37" s="383"/>
      <c r="O37" s="355">
        <v>509</v>
      </c>
      <c r="P37" s="384"/>
      <c r="Q37" s="355">
        <v>513</v>
      </c>
      <c r="R37" s="176"/>
    </row>
    <row r="38" spans="1:18" s="181" customFormat="1" ht="11.25">
      <c r="A38" s="385" t="s">
        <v>214</v>
      </c>
      <c r="C38" s="342">
        <v>0</v>
      </c>
      <c r="D38" s="221"/>
      <c r="E38" s="342">
        <v>0</v>
      </c>
      <c r="F38" s="383"/>
      <c r="G38" s="342">
        <v>10</v>
      </c>
      <c r="H38" s="221"/>
      <c r="I38" s="342">
        <v>106</v>
      </c>
      <c r="J38" s="355"/>
      <c r="K38" s="355">
        <v>67</v>
      </c>
      <c r="L38" s="221"/>
      <c r="M38" s="355">
        <v>44</v>
      </c>
      <c r="N38" s="383"/>
      <c r="O38" s="355">
        <v>107</v>
      </c>
      <c r="P38" s="384"/>
      <c r="Q38" s="355">
        <v>60</v>
      </c>
      <c r="R38" s="176"/>
    </row>
    <row r="39" spans="1:18" s="181" customFormat="1" ht="11.25">
      <c r="A39" s="385" t="s">
        <v>217</v>
      </c>
      <c r="C39" s="342">
        <v>0</v>
      </c>
      <c r="D39" s="221"/>
      <c r="E39" s="342">
        <v>0</v>
      </c>
      <c r="F39" s="383"/>
      <c r="G39" s="342">
        <v>0</v>
      </c>
      <c r="H39" s="221"/>
      <c r="I39" s="342">
        <v>0</v>
      </c>
      <c r="J39" s="355"/>
      <c r="K39" s="342">
        <v>0</v>
      </c>
      <c r="L39" s="221"/>
      <c r="M39" s="342">
        <v>0</v>
      </c>
      <c r="N39" s="383"/>
      <c r="O39" s="342">
        <v>0</v>
      </c>
      <c r="P39" s="384"/>
      <c r="Q39" s="342">
        <v>0</v>
      </c>
      <c r="R39" s="176"/>
    </row>
    <row r="40" spans="1:18" s="179" customFormat="1" ht="11.25">
      <c r="A40" s="386" t="s">
        <v>226</v>
      </c>
      <c r="C40" s="202">
        <v>461</v>
      </c>
      <c r="D40" s="221"/>
      <c r="E40" s="202">
        <v>486</v>
      </c>
      <c r="F40" s="221"/>
      <c r="G40" s="202">
        <v>509</v>
      </c>
      <c r="H40" s="221"/>
      <c r="I40" s="202">
        <v>540</v>
      </c>
      <c r="J40" s="355"/>
      <c r="K40" s="355">
        <v>508</v>
      </c>
      <c r="L40" s="221"/>
      <c r="M40" s="355">
        <v>497</v>
      </c>
      <c r="N40" s="221"/>
      <c r="O40" s="355">
        <v>494</v>
      </c>
      <c r="P40" s="384"/>
      <c r="Q40" s="355">
        <v>498</v>
      </c>
      <c r="R40" s="177"/>
    </row>
    <row r="41" spans="1:18" s="48" customFormat="1" ht="11.25">
      <c r="A41" s="46" t="s">
        <v>207</v>
      </c>
      <c r="C41" s="223">
        <v>1402</v>
      </c>
      <c r="D41" s="347"/>
      <c r="E41" s="223">
        <v>1516</v>
      </c>
      <c r="F41" s="347"/>
      <c r="G41" s="223">
        <v>1658</v>
      </c>
      <c r="H41" s="347"/>
      <c r="I41" s="223">
        <v>1688</v>
      </c>
      <c r="J41" s="203"/>
      <c r="K41" s="223">
        <v>1621</v>
      </c>
      <c r="L41" s="347"/>
      <c r="M41" s="223">
        <v>1678</v>
      </c>
      <c r="N41" s="347"/>
      <c r="O41" s="223">
        <v>1729</v>
      </c>
      <c r="P41" s="387"/>
      <c r="Q41" s="223">
        <v>1719</v>
      </c>
      <c r="R41" s="105"/>
    </row>
    <row r="42" spans="1:18" s="48" customFormat="1" ht="11.25">
      <c r="A42" s="46"/>
      <c r="B42" s="46"/>
      <c r="C42" s="202">
        <v>8937</v>
      </c>
      <c r="D42" s="202"/>
      <c r="E42" s="202">
        <v>9468</v>
      </c>
      <c r="F42" s="202"/>
      <c r="G42" s="202">
        <v>10325</v>
      </c>
      <c r="H42" s="202"/>
      <c r="I42" s="202">
        <v>10538</v>
      </c>
      <c r="J42" s="203"/>
      <c r="K42" s="202">
        <v>10399</v>
      </c>
      <c r="L42" s="202"/>
      <c r="M42" s="202">
        <v>10656</v>
      </c>
      <c r="N42" s="202"/>
      <c r="O42" s="202">
        <v>10784</v>
      </c>
      <c r="P42" s="275"/>
      <c r="Q42" s="202">
        <v>11053</v>
      </c>
      <c r="R42" s="105"/>
    </row>
    <row r="43" spans="1:18" s="182" customFormat="1" ht="11.25">
      <c r="A43" s="802"/>
      <c r="B43" s="802"/>
      <c r="C43" s="802"/>
      <c r="D43" s="802"/>
      <c r="E43" s="802"/>
      <c r="F43" s="802"/>
      <c r="G43" s="802"/>
      <c r="H43" s="802"/>
      <c r="I43" s="802"/>
      <c r="J43" s="802"/>
      <c r="K43" s="802"/>
      <c r="L43" s="802"/>
      <c r="M43" s="802"/>
      <c r="N43" s="802"/>
      <c r="O43" s="802"/>
      <c r="P43" s="802"/>
      <c r="Q43" s="802"/>
    </row>
    <row r="44" spans="1:18" s="48" customFormat="1" ht="12" thickBot="1">
      <c r="A44" s="788" t="s">
        <v>101</v>
      </c>
      <c r="B44" s="788"/>
      <c r="C44" s="350">
        <v>710</v>
      </c>
      <c r="D44" s="221"/>
      <c r="E44" s="350">
        <v>900</v>
      </c>
      <c r="F44" s="221"/>
      <c r="G44" s="350">
        <v>463</v>
      </c>
      <c r="H44" s="221"/>
      <c r="I44" s="350">
        <v>737</v>
      </c>
      <c r="J44" s="203"/>
      <c r="K44" s="350">
        <v>567</v>
      </c>
      <c r="L44" s="221"/>
      <c r="M44" s="350">
        <v>949</v>
      </c>
      <c r="N44" s="221"/>
      <c r="O44" s="350">
        <v>520</v>
      </c>
      <c r="P44" s="384"/>
      <c r="Q44" s="350">
        <v>886</v>
      </c>
      <c r="R44" s="105"/>
    </row>
    <row r="45" spans="1:18" s="48" customFormat="1" ht="12" thickTop="1">
      <c r="A45" s="802"/>
      <c r="B45" s="802"/>
      <c r="C45" s="802"/>
      <c r="D45" s="802"/>
      <c r="E45" s="802"/>
      <c r="F45" s="802"/>
      <c r="G45" s="802"/>
      <c r="H45" s="802"/>
      <c r="I45" s="802"/>
      <c r="J45" s="802"/>
      <c r="K45" s="802"/>
      <c r="L45" s="802"/>
      <c r="M45" s="802"/>
      <c r="N45" s="802"/>
      <c r="O45" s="802"/>
      <c r="P45" s="802"/>
      <c r="Q45" s="802"/>
      <c r="R45" s="105"/>
    </row>
    <row r="46" spans="1:18" s="48" customFormat="1" ht="11.25">
      <c r="A46" s="801" t="s">
        <v>68</v>
      </c>
      <c r="B46" s="801"/>
      <c r="C46" s="801"/>
      <c r="D46" s="801"/>
      <c r="E46" s="801"/>
      <c r="F46" s="801"/>
      <c r="G46" s="801"/>
      <c r="H46" s="801"/>
      <c r="I46" s="801"/>
      <c r="J46" s="801"/>
      <c r="K46" s="801"/>
      <c r="L46" s="801"/>
      <c r="M46" s="801"/>
      <c r="N46" s="801"/>
      <c r="O46" s="801"/>
      <c r="P46" s="801"/>
      <c r="Q46" s="801"/>
      <c r="R46" s="105"/>
    </row>
    <row r="47" spans="1:18" s="178" customFormat="1" ht="11.25">
      <c r="A47" s="803" t="s">
        <v>69</v>
      </c>
      <c r="B47" s="803"/>
      <c r="C47" s="359">
        <v>7.3999999999999996E-2</v>
      </c>
      <c r="D47" s="203"/>
      <c r="E47" s="359">
        <v>8.6999999999999994E-2</v>
      </c>
      <c r="F47" s="203"/>
      <c r="G47" s="359">
        <v>4.2999999999999997E-2</v>
      </c>
      <c r="H47" s="203"/>
      <c r="I47" s="359">
        <v>6.5000000000000002E-2</v>
      </c>
      <c r="J47" s="203"/>
      <c r="K47" s="359">
        <v>5.1999999999999998E-2</v>
      </c>
      <c r="L47" s="359"/>
      <c r="M47" s="359">
        <v>8.2000000000000003E-2</v>
      </c>
      <c r="N47" s="359"/>
      <c r="O47" s="359">
        <v>4.5999999999999999E-2</v>
      </c>
      <c r="P47" s="388"/>
      <c r="Q47" s="359">
        <v>7.3999999999999996E-2</v>
      </c>
      <c r="R47" s="175"/>
    </row>
    <row r="48" spans="1:18" s="48" customFormat="1" ht="11.25">
      <c r="A48" s="802"/>
      <c r="B48" s="802"/>
      <c r="C48" s="802"/>
      <c r="D48" s="802"/>
      <c r="E48" s="802"/>
      <c r="F48" s="802"/>
      <c r="G48" s="802"/>
      <c r="H48" s="802"/>
      <c r="I48" s="802"/>
      <c r="J48" s="802"/>
      <c r="K48" s="802"/>
      <c r="L48" s="802"/>
      <c r="M48" s="802"/>
      <c r="N48" s="802"/>
      <c r="O48" s="802"/>
      <c r="P48" s="802"/>
      <c r="Q48" s="802"/>
      <c r="R48" s="105"/>
    </row>
    <row r="49" spans="1:18" s="48" customFormat="1" ht="11.25">
      <c r="A49" s="800" t="s">
        <v>227</v>
      </c>
      <c r="B49" s="800"/>
      <c r="C49" s="800"/>
      <c r="D49" s="800"/>
      <c r="E49" s="800"/>
      <c r="F49" s="800"/>
      <c r="G49" s="800"/>
      <c r="H49" s="800"/>
      <c r="I49" s="800"/>
      <c r="J49" s="800"/>
      <c r="K49" s="800"/>
      <c r="L49" s="800"/>
      <c r="M49" s="800"/>
      <c r="N49" s="800"/>
      <c r="O49" s="800"/>
      <c r="P49" s="800"/>
      <c r="Q49" s="800"/>
      <c r="R49" s="105"/>
    </row>
    <row r="50" spans="1:18" s="48" customFormat="1" ht="11.25">
      <c r="A50" s="629"/>
      <c r="B50" s="629"/>
      <c r="C50" s="629"/>
      <c r="D50" s="629"/>
      <c r="E50" s="629"/>
      <c r="F50" s="629"/>
      <c r="G50" s="629"/>
      <c r="H50" s="629"/>
      <c r="I50" s="629"/>
      <c r="J50" s="629"/>
      <c r="K50" s="629"/>
      <c r="L50" s="629"/>
      <c r="M50" s="629"/>
      <c r="N50" s="629"/>
      <c r="O50" s="629"/>
      <c r="P50" s="629"/>
      <c r="Q50" s="629"/>
      <c r="R50" s="105"/>
    </row>
    <row r="51" spans="1:18">
      <c r="A51" s="779" t="s">
        <v>82</v>
      </c>
      <c r="B51" s="779"/>
      <c r="C51" s="779"/>
      <c r="D51" s="779"/>
      <c r="E51" s="779"/>
      <c r="F51" s="779"/>
      <c r="G51" s="779"/>
      <c r="H51" s="779"/>
      <c r="I51" s="779"/>
      <c r="J51" s="779"/>
      <c r="K51" s="779"/>
      <c r="L51" s="779"/>
      <c r="M51" s="779"/>
      <c r="N51" s="779"/>
      <c r="O51" s="779"/>
      <c r="P51" s="779"/>
      <c r="Q51" s="779"/>
    </row>
    <row r="52" spans="1:18" ht="16.5" customHeight="1">
      <c r="A52" s="6"/>
      <c r="B52" s="6"/>
      <c r="C52" s="242"/>
      <c r="D52" s="102"/>
      <c r="E52" s="242"/>
      <c r="F52" s="102"/>
      <c r="G52" s="242"/>
      <c r="H52" s="102"/>
      <c r="I52" s="242"/>
    </row>
    <row r="53" spans="1:18" ht="13.5" customHeight="1">
      <c r="A53" s="6"/>
      <c r="B53" s="6"/>
      <c r="C53" s="240"/>
      <c r="D53" s="95"/>
      <c r="E53" s="245"/>
      <c r="F53" s="169"/>
      <c r="G53" s="245"/>
      <c r="H53" s="169"/>
      <c r="I53" s="246"/>
    </row>
    <row r="54" spans="1:18" ht="15" customHeight="1">
      <c r="A54" s="6"/>
      <c r="B54" s="8"/>
      <c r="C54" s="243"/>
      <c r="D54" s="100"/>
      <c r="E54" s="240"/>
      <c r="F54" s="95"/>
      <c r="G54" s="240"/>
      <c r="H54" s="95"/>
      <c r="I54" s="240"/>
    </row>
    <row r="55" spans="1:18" ht="15" customHeight="1">
      <c r="A55" s="61"/>
    </row>
    <row r="56" spans="1:18" ht="14.25" customHeight="1">
      <c r="B56" s="26"/>
      <c r="C56" s="244"/>
      <c r="D56" s="133"/>
      <c r="E56" s="244"/>
      <c r="F56" s="133"/>
      <c r="G56" s="244"/>
      <c r="H56" s="133"/>
      <c r="I56" s="244"/>
    </row>
  </sheetData>
  <mergeCells count="25">
    <mergeCell ref="A51:Q51"/>
    <mergeCell ref="A49:Q49"/>
    <mergeCell ref="A46:Q46"/>
    <mergeCell ref="A43:Q43"/>
    <mergeCell ref="A44:B44"/>
    <mergeCell ref="A47:B47"/>
    <mergeCell ref="A45:Q45"/>
    <mergeCell ref="A48:Q48"/>
    <mergeCell ref="A1:Q1"/>
    <mergeCell ref="A2:Q2"/>
    <mergeCell ref="A3:Q3"/>
    <mergeCell ref="A4:Q4"/>
    <mergeCell ref="A5:Q5"/>
    <mergeCell ref="A20:Q20"/>
    <mergeCell ref="A31:Q31"/>
    <mergeCell ref="A16:B16"/>
    <mergeCell ref="A6:B6"/>
    <mergeCell ref="A7:B7"/>
    <mergeCell ref="C6:I6"/>
    <mergeCell ref="K6:Q6"/>
    <mergeCell ref="A8:Q8"/>
    <mergeCell ref="A19:Q19"/>
    <mergeCell ref="A30:Q30"/>
    <mergeCell ref="A26:Q26"/>
    <mergeCell ref="A28:Q28"/>
  </mergeCells>
  <printOptions horizontalCentered="1"/>
  <pageMargins left="0.75" right="0.75" top="0.5" bottom="0.5" header="0.5" footer="0.25"/>
  <pageSetup scale="57" firstPageNumber="2" orientation="portrait" r:id="rId1"/>
  <headerFooter scaleWithDoc="0" alignWithMargins="0">
    <evenFooter>&amp;R&amp;"Arial,Regular"&amp;10Q1 FY24 Stat Book / &amp;P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89629-49B1-471F-97EA-FD3130D11579}">
  <sheetPr>
    <pageSetUpPr fitToPage="1"/>
  </sheetPr>
  <dimension ref="A1:T55"/>
  <sheetViews>
    <sheetView zoomScaleNormal="100" workbookViewId="0">
      <selection sqref="A1:Q1"/>
    </sheetView>
  </sheetViews>
  <sheetFormatPr defaultColWidth="10.625" defaultRowHeight="12.75"/>
  <cols>
    <col min="1" max="1" width="43.5" style="10" customWidth="1"/>
    <col min="2" max="2" width="1.75" style="10" customWidth="1"/>
    <col min="3" max="3" width="7.75" style="236" customWidth="1"/>
    <col min="4" max="4" width="1.75" style="97" customWidth="1"/>
    <col min="5" max="5" width="7.75" style="236" customWidth="1"/>
    <col min="6" max="6" width="1.75" style="97" customWidth="1"/>
    <col min="7" max="7" width="7.75" style="236" customWidth="1"/>
    <col min="8" max="8" width="1.75" style="97" customWidth="1"/>
    <col min="9" max="9" width="7.75" style="236" customWidth="1"/>
    <col min="10" max="10" width="1.75" style="97" customWidth="1"/>
    <col min="11" max="11" width="7.75" style="236" customWidth="1"/>
    <col min="12" max="12" width="1.75" style="97" customWidth="1"/>
    <col min="13" max="13" width="7.75" style="236" customWidth="1"/>
    <col min="14" max="14" width="1.75" style="97" customWidth="1"/>
    <col min="15" max="15" width="7.75" style="574" customWidth="1"/>
    <col min="16" max="16" width="1.75" style="97" customWidth="1"/>
    <col min="17" max="17" width="7.75" style="97" customWidth="1"/>
    <col min="18" max="18" width="2.125" style="102" customWidth="1"/>
    <col min="19" max="16384" width="10.625" style="6"/>
  </cols>
  <sheetData>
    <row r="1" spans="1:18" s="75" customFormat="1" ht="20.25">
      <c r="A1" s="760" t="s">
        <v>89</v>
      </c>
      <c r="B1" s="760"/>
      <c r="C1" s="760"/>
      <c r="D1" s="760"/>
      <c r="E1" s="760"/>
      <c r="F1" s="760"/>
      <c r="G1" s="760"/>
      <c r="H1" s="760"/>
      <c r="I1" s="760"/>
      <c r="J1" s="760"/>
      <c r="K1" s="760"/>
      <c r="L1" s="760"/>
      <c r="M1" s="760"/>
      <c r="N1" s="760"/>
      <c r="O1" s="760"/>
      <c r="P1" s="760"/>
      <c r="Q1" s="760"/>
      <c r="R1" s="132"/>
    </row>
    <row r="2" spans="1:18" s="75" customFormat="1" ht="20.25">
      <c r="A2" s="760" t="s">
        <v>74</v>
      </c>
      <c r="B2" s="760"/>
      <c r="C2" s="760"/>
      <c r="D2" s="760"/>
      <c r="E2" s="760"/>
      <c r="F2" s="760"/>
      <c r="G2" s="760"/>
      <c r="H2" s="760"/>
      <c r="I2" s="760"/>
      <c r="J2" s="760"/>
      <c r="K2" s="760"/>
      <c r="L2" s="760"/>
      <c r="M2" s="760"/>
      <c r="N2" s="760"/>
      <c r="O2" s="760"/>
      <c r="P2" s="760"/>
      <c r="Q2" s="760"/>
      <c r="R2" s="132"/>
    </row>
    <row r="3" spans="1:18" s="75" customFormat="1" ht="20.25">
      <c r="A3" s="760" t="s">
        <v>171</v>
      </c>
      <c r="B3" s="760"/>
      <c r="C3" s="760"/>
      <c r="D3" s="760"/>
      <c r="E3" s="760"/>
      <c r="F3" s="760"/>
      <c r="G3" s="760"/>
      <c r="H3" s="760"/>
      <c r="I3" s="760"/>
      <c r="J3" s="760"/>
      <c r="K3" s="760"/>
      <c r="L3" s="760"/>
      <c r="M3" s="760"/>
      <c r="N3" s="760"/>
      <c r="O3" s="760"/>
      <c r="P3" s="760"/>
      <c r="Q3" s="760"/>
      <c r="R3" s="132"/>
    </row>
    <row r="4" spans="1:18">
      <c r="A4" s="625" t="s">
        <v>83</v>
      </c>
      <c r="B4" s="625"/>
      <c r="C4" s="625"/>
      <c r="D4" s="625"/>
      <c r="E4" s="625"/>
      <c r="F4" s="625"/>
      <c r="G4" s="625"/>
      <c r="H4" s="625"/>
      <c r="I4" s="625"/>
      <c r="J4" s="625"/>
      <c r="K4" s="625"/>
      <c r="L4" s="625"/>
      <c r="M4" s="625"/>
      <c r="N4" s="625"/>
      <c r="O4" s="625"/>
      <c r="P4" s="625"/>
      <c r="Q4" s="625"/>
    </row>
    <row r="5" spans="1:18" s="142" customFormat="1">
      <c r="A5" s="625" t="s">
        <v>43</v>
      </c>
      <c r="B5" s="635"/>
      <c r="C5" s="775" t="s">
        <v>119</v>
      </c>
      <c r="D5" s="775"/>
      <c r="E5" s="775"/>
      <c r="F5" s="775"/>
      <c r="G5" s="775"/>
      <c r="H5" s="775"/>
      <c r="I5" s="775"/>
      <c r="J5" s="362"/>
      <c r="K5" s="775" t="s">
        <v>169</v>
      </c>
      <c r="L5" s="775"/>
      <c r="M5" s="775"/>
      <c r="N5" s="775"/>
      <c r="O5" s="775"/>
      <c r="P5" s="775"/>
      <c r="Q5" s="775"/>
      <c r="R5" s="102"/>
    </row>
    <row r="6" spans="1:18" s="21" customFormat="1" ht="22.9" customHeight="1">
      <c r="A6" s="804"/>
      <c r="B6" s="804"/>
      <c r="C6" s="560" t="s">
        <v>289</v>
      </c>
      <c r="D6" s="193"/>
      <c r="E6" s="560" t="s">
        <v>290</v>
      </c>
      <c r="F6" s="193"/>
      <c r="G6" s="560" t="s">
        <v>291</v>
      </c>
      <c r="H6" s="561"/>
      <c r="I6" s="560" t="s">
        <v>292</v>
      </c>
      <c r="J6" s="563"/>
      <c r="K6" s="560" t="s">
        <v>289</v>
      </c>
      <c r="L6" s="561"/>
      <c r="M6" s="560" t="s">
        <v>290</v>
      </c>
      <c r="N6" s="561"/>
      <c r="O6" s="560" t="s">
        <v>291</v>
      </c>
      <c r="P6" s="561"/>
      <c r="Q6" s="564" t="s">
        <v>292</v>
      </c>
      <c r="R6" s="101"/>
    </row>
    <row r="7" spans="1:18" s="21" customFormat="1">
      <c r="A7" s="803" t="s">
        <v>90</v>
      </c>
      <c r="B7" s="803"/>
      <c r="C7" s="803"/>
      <c r="D7" s="803"/>
      <c r="E7" s="803"/>
      <c r="F7" s="803"/>
      <c r="G7" s="803"/>
      <c r="H7" s="803"/>
      <c r="I7" s="803"/>
      <c r="J7" s="803"/>
      <c r="K7" s="803"/>
      <c r="L7" s="803"/>
      <c r="M7" s="803"/>
      <c r="N7" s="803"/>
      <c r="O7" s="803"/>
      <c r="P7" s="803"/>
      <c r="Q7" s="803"/>
      <c r="R7" s="101"/>
    </row>
    <row r="8" spans="1:18" s="142" customFormat="1">
      <c r="A8" s="803" t="s">
        <v>219</v>
      </c>
      <c r="B8" s="803"/>
      <c r="C8" s="339">
        <v>2316</v>
      </c>
      <c r="D8" s="338"/>
      <c r="E8" s="339">
        <v>2237</v>
      </c>
      <c r="F8" s="338"/>
      <c r="G8" s="339">
        <v>2165</v>
      </c>
      <c r="H8" s="338"/>
      <c r="I8" s="339">
        <v>2198</v>
      </c>
      <c r="J8" s="338"/>
      <c r="K8" s="339">
        <v>2188</v>
      </c>
      <c r="L8" s="338"/>
      <c r="M8" s="339">
        <v>2158</v>
      </c>
      <c r="N8" s="338"/>
      <c r="O8" s="593">
        <v>2145</v>
      </c>
      <c r="P8" s="338"/>
      <c r="Q8" s="593">
        <v>2198</v>
      </c>
      <c r="R8" s="67"/>
    </row>
    <row r="9" spans="1:18" s="142" customFormat="1">
      <c r="A9" s="120" t="s">
        <v>220</v>
      </c>
      <c r="B9" s="178"/>
      <c r="C9" s="223">
        <v>525</v>
      </c>
      <c r="D9" s="343"/>
      <c r="E9" s="223">
        <v>474</v>
      </c>
      <c r="F9" s="378"/>
      <c r="G9" s="223">
        <v>478</v>
      </c>
      <c r="H9" s="343"/>
      <c r="I9" s="223">
        <v>503</v>
      </c>
      <c r="J9" s="343"/>
      <c r="K9" s="223">
        <v>485</v>
      </c>
      <c r="L9" s="343"/>
      <c r="M9" s="223">
        <v>447</v>
      </c>
      <c r="N9" s="378"/>
      <c r="O9" s="594">
        <v>450</v>
      </c>
      <c r="P9" s="343"/>
      <c r="Q9" s="594">
        <v>472</v>
      </c>
      <c r="R9" s="67"/>
    </row>
    <row r="10" spans="1:18" s="142" customFormat="1">
      <c r="A10" s="120" t="s">
        <v>228</v>
      </c>
      <c r="B10" s="178"/>
      <c r="C10" s="202">
        <v>2841</v>
      </c>
      <c r="D10" s="202"/>
      <c r="E10" s="202">
        <v>2711</v>
      </c>
      <c r="F10" s="202"/>
      <c r="G10" s="202">
        <v>2643</v>
      </c>
      <c r="H10" s="202"/>
      <c r="I10" s="202">
        <v>2701</v>
      </c>
      <c r="J10" s="202"/>
      <c r="K10" s="202">
        <v>2673</v>
      </c>
      <c r="L10" s="202"/>
      <c r="M10" s="202">
        <v>2605</v>
      </c>
      <c r="N10" s="202"/>
      <c r="O10" s="275">
        <v>2595</v>
      </c>
      <c r="P10" s="202"/>
      <c r="Q10" s="275">
        <f>SUM(Q8:Q9)</f>
        <v>2670</v>
      </c>
      <c r="R10" s="67"/>
    </row>
    <row r="11" spans="1:18" s="142" customFormat="1">
      <c r="A11" s="363" t="s">
        <v>229</v>
      </c>
      <c r="B11" s="178"/>
      <c r="C11" s="381">
        <v>1287</v>
      </c>
      <c r="D11" s="343"/>
      <c r="E11" s="381">
        <v>1253</v>
      </c>
      <c r="F11" s="378"/>
      <c r="G11" s="381">
        <v>1346</v>
      </c>
      <c r="H11" s="343"/>
      <c r="I11" s="381">
        <v>1242</v>
      </c>
      <c r="J11" s="343"/>
      <c r="K11" s="381">
        <v>1187</v>
      </c>
      <c r="L11" s="343"/>
      <c r="M11" s="381">
        <v>1208</v>
      </c>
      <c r="N11" s="378"/>
      <c r="O11" s="595">
        <v>1317</v>
      </c>
      <c r="P11" s="343"/>
      <c r="Q11" s="595">
        <v>1216</v>
      </c>
      <c r="R11" s="67"/>
    </row>
    <row r="12" spans="1:18" s="142" customFormat="1">
      <c r="A12" s="363" t="s">
        <v>230</v>
      </c>
      <c r="B12" s="178"/>
      <c r="C12" s="348">
        <v>4128</v>
      </c>
      <c r="D12" s="202"/>
      <c r="E12" s="348">
        <v>3964</v>
      </c>
      <c r="F12" s="202"/>
      <c r="G12" s="348">
        <v>3989</v>
      </c>
      <c r="H12" s="202"/>
      <c r="I12" s="348">
        <v>3943</v>
      </c>
      <c r="J12" s="202"/>
      <c r="K12" s="348">
        <v>3860</v>
      </c>
      <c r="L12" s="202"/>
      <c r="M12" s="348">
        <v>3813</v>
      </c>
      <c r="N12" s="202"/>
      <c r="O12" s="596">
        <v>3912</v>
      </c>
      <c r="P12" s="202"/>
      <c r="Q12" s="596">
        <f>SUM(Q10:Q11)</f>
        <v>3886</v>
      </c>
      <c r="R12" s="67"/>
    </row>
    <row r="13" spans="1:18" s="142" customFormat="1">
      <c r="A13" s="363" t="s">
        <v>222</v>
      </c>
      <c r="B13" s="178"/>
      <c r="C13" s="381">
        <v>2897</v>
      </c>
      <c r="D13" s="203"/>
      <c r="E13" s="381">
        <v>2823</v>
      </c>
      <c r="F13" s="203"/>
      <c r="G13" s="381">
        <v>2566</v>
      </c>
      <c r="H13" s="203"/>
      <c r="I13" s="381">
        <v>2653</v>
      </c>
      <c r="J13" s="203"/>
      <c r="K13" s="381">
        <v>2327</v>
      </c>
      <c r="L13" s="203"/>
      <c r="M13" s="381">
        <v>2390</v>
      </c>
      <c r="N13" s="203"/>
      <c r="O13" s="595">
        <v>2318</v>
      </c>
      <c r="P13" s="203"/>
      <c r="Q13" s="595">
        <v>2420</v>
      </c>
      <c r="R13" s="67"/>
    </row>
    <row r="14" spans="1:18" s="142" customFormat="1">
      <c r="A14" s="363" t="s">
        <v>223</v>
      </c>
      <c r="B14" s="178"/>
      <c r="C14" s="381">
        <v>707</v>
      </c>
      <c r="D14" s="202"/>
      <c r="E14" s="381">
        <v>711</v>
      </c>
      <c r="F14" s="383"/>
      <c r="G14" s="381">
        <v>698</v>
      </c>
      <c r="H14" s="202"/>
      <c r="I14" s="381">
        <v>795</v>
      </c>
      <c r="J14" s="202"/>
      <c r="K14" s="381">
        <v>1021</v>
      </c>
      <c r="L14" s="202"/>
      <c r="M14" s="381">
        <v>1088</v>
      </c>
      <c r="N14" s="383"/>
      <c r="O14" s="595">
        <v>1014</v>
      </c>
      <c r="P14" s="202"/>
      <c r="Q14" s="595">
        <v>1150</v>
      </c>
      <c r="R14" s="67"/>
    </row>
    <row r="15" spans="1:18" s="142" customFormat="1" ht="22.5">
      <c r="A15" s="412" t="s">
        <v>304</v>
      </c>
      <c r="B15" s="412"/>
      <c r="C15" s="348">
        <v>3604</v>
      </c>
      <c r="D15" s="202"/>
      <c r="E15" s="348">
        <v>3534</v>
      </c>
      <c r="F15" s="383"/>
      <c r="G15" s="348">
        <v>3264</v>
      </c>
      <c r="H15" s="202"/>
      <c r="I15" s="348">
        <v>3448</v>
      </c>
      <c r="J15" s="202"/>
      <c r="K15" s="348">
        <v>3348</v>
      </c>
      <c r="L15" s="202"/>
      <c r="M15" s="348">
        <v>3478</v>
      </c>
      <c r="N15" s="383"/>
      <c r="O15" s="596">
        <v>3332</v>
      </c>
      <c r="P15" s="202"/>
      <c r="Q15" s="596">
        <f>SUM(Q13:Q14)</f>
        <v>3570</v>
      </c>
      <c r="R15" s="67"/>
    </row>
    <row r="16" spans="1:18" s="142" customFormat="1">
      <c r="A16" s="363" t="s">
        <v>273</v>
      </c>
      <c r="B16" s="178"/>
      <c r="C16" s="223">
        <v>974</v>
      </c>
      <c r="D16" s="343"/>
      <c r="E16" s="223">
        <v>1036</v>
      </c>
      <c r="F16" s="378"/>
      <c r="G16" s="223">
        <v>1003</v>
      </c>
      <c r="H16" s="343"/>
      <c r="I16" s="223">
        <v>1030</v>
      </c>
      <c r="J16" s="343"/>
      <c r="K16" s="223">
        <v>1024</v>
      </c>
      <c r="L16" s="343"/>
      <c r="M16" s="223">
        <v>1086</v>
      </c>
      <c r="N16" s="378"/>
      <c r="O16" s="594">
        <v>1016</v>
      </c>
      <c r="P16" s="343"/>
      <c r="Q16" s="594">
        <v>1052</v>
      </c>
      <c r="R16" s="67"/>
    </row>
    <row r="17" spans="1:20" s="142" customFormat="1">
      <c r="A17" s="363" t="s">
        <v>231</v>
      </c>
      <c r="B17" s="178"/>
      <c r="C17" s="202">
        <v>8706</v>
      </c>
      <c r="D17" s="202"/>
      <c r="E17" s="202">
        <v>8534</v>
      </c>
      <c r="F17" s="202"/>
      <c r="G17" s="202">
        <v>8256</v>
      </c>
      <c r="H17" s="202"/>
      <c r="I17" s="202">
        <v>8421</v>
      </c>
      <c r="J17" s="202"/>
      <c r="K17" s="202">
        <v>8232</v>
      </c>
      <c r="L17" s="202"/>
      <c r="M17" s="202">
        <v>8377</v>
      </c>
      <c r="N17" s="202"/>
      <c r="O17" s="275">
        <v>8260</v>
      </c>
      <c r="P17" s="202"/>
      <c r="Q17" s="275">
        <v>8508</v>
      </c>
      <c r="R17" s="67"/>
    </row>
    <row r="18" spans="1:20" s="142" customFormat="1">
      <c r="A18" s="809"/>
      <c r="B18" s="809"/>
      <c r="C18" s="809"/>
      <c r="D18" s="809"/>
      <c r="E18" s="809"/>
      <c r="F18" s="809"/>
      <c r="G18" s="809"/>
      <c r="H18" s="809"/>
      <c r="I18" s="809"/>
      <c r="J18" s="809"/>
      <c r="K18" s="809"/>
      <c r="L18" s="809"/>
      <c r="M18" s="809"/>
      <c r="N18" s="809"/>
      <c r="O18" s="809"/>
      <c r="P18" s="809"/>
      <c r="Q18" s="809"/>
      <c r="R18" s="67"/>
    </row>
    <row r="19" spans="1:20" s="142" customFormat="1">
      <c r="A19" s="803" t="s">
        <v>98</v>
      </c>
      <c r="B19" s="803"/>
      <c r="C19" s="803"/>
      <c r="D19" s="803"/>
      <c r="E19" s="803"/>
      <c r="F19" s="803"/>
      <c r="G19" s="803"/>
      <c r="H19" s="803"/>
      <c r="I19" s="803"/>
      <c r="J19" s="803"/>
      <c r="K19" s="803"/>
      <c r="L19" s="803"/>
      <c r="M19" s="803"/>
      <c r="N19" s="803"/>
      <c r="O19" s="803"/>
      <c r="P19" s="803"/>
      <c r="Q19" s="803"/>
      <c r="R19" s="67"/>
      <c r="S19" s="67"/>
    </row>
    <row r="20" spans="1:20" s="142" customFormat="1">
      <c r="A20" s="363" t="s">
        <v>221</v>
      </c>
      <c r="B20" s="178"/>
      <c r="C20" s="202">
        <v>796</v>
      </c>
      <c r="D20" s="202"/>
      <c r="E20" s="202">
        <v>784</v>
      </c>
      <c r="F20" s="383"/>
      <c r="G20" s="202">
        <v>719</v>
      </c>
      <c r="H20" s="202"/>
      <c r="I20" s="202">
        <v>607</v>
      </c>
      <c r="J20" s="202"/>
      <c r="K20" s="202">
        <v>582</v>
      </c>
      <c r="L20" s="202"/>
      <c r="M20" s="202">
        <v>584</v>
      </c>
      <c r="N20" s="383"/>
      <c r="O20" s="275">
        <v>648</v>
      </c>
      <c r="P20" s="202"/>
      <c r="Q20" s="275">
        <v>604</v>
      </c>
      <c r="R20" s="67"/>
    </row>
    <row r="21" spans="1:20" s="142" customFormat="1">
      <c r="A21" s="363" t="s">
        <v>222</v>
      </c>
      <c r="B21" s="178"/>
      <c r="C21" s="202">
        <v>888</v>
      </c>
      <c r="D21" s="202"/>
      <c r="E21" s="202">
        <v>811</v>
      </c>
      <c r="F21" s="383"/>
      <c r="G21" s="202">
        <v>687</v>
      </c>
      <c r="H21" s="202"/>
      <c r="I21" s="202">
        <v>674</v>
      </c>
      <c r="J21" s="202"/>
      <c r="K21" s="202">
        <v>553</v>
      </c>
      <c r="L21" s="202"/>
      <c r="M21" s="202">
        <v>569</v>
      </c>
      <c r="N21" s="383"/>
      <c r="O21" s="275">
        <v>520</v>
      </c>
      <c r="P21" s="202"/>
      <c r="Q21" s="275">
        <v>563</v>
      </c>
      <c r="R21" s="67"/>
    </row>
    <row r="22" spans="1:20" s="142" customFormat="1">
      <c r="A22" s="363" t="s">
        <v>223</v>
      </c>
      <c r="B22" s="178"/>
      <c r="C22" s="202">
        <v>377</v>
      </c>
      <c r="D22" s="202"/>
      <c r="E22" s="202">
        <v>388</v>
      </c>
      <c r="F22" s="383"/>
      <c r="G22" s="202">
        <v>358</v>
      </c>
      <c r="H22" s="202"/>
      <c r="I22" s="202">
        <v>387</v>
      </c>
      <c r="J22" s="202"/>
      <c r="K22" s="202">
        <v>425</v>
      </c>
      <c r="L22" s="202"/>
      <c r="M22" s="202">
        <v>422</v>
      </c>
      <c r="N22" s="383"/>
      <c r="O22" s="275">
        <v>389</v>
      </c>
      <c r="P22" s="202"/>
      <c r="Q22" s="275">
        <v>441</v>
      </c>
      <c r="R22" s="67"/>
    </row>
    <row r="23" spans="1:20" s="142" customFormat="1">
      <c r="A23" s="120" t="s">
        <v>224</v>
      </c>
      <c r="B23" s="178"/>
      <c r="C23" s="223">
        <v>41</v>
      </c>
      <c r="D23" s="343"/>
      <c r="E23" s="223">
        <v>39</v>
      </c>
      <c r="F23" s="378"/>
      <c r="G23" s="223">
        <v>47</v>
      </c>
      <c r="H23" s="343"/>
      <c r="I23" s="223">
        <v>39</v>
      </c>
      <c r="J23" s="343"/>
      <c r="K23" s="223">
        <v>32</v>
      </c>
      <c r="L23" s="343"/>
      <c r="M23" s="223">
        <v>29</v>
      </c>
      <c r="N23" s="378"/>
      <c r="O23" s="594">
        <v>31</v>
      </c>
      <c r="P23" s="343"/>
      <c r="Q23" s="594">
        <v>34</v>
      </c>
      <c r="R23" s="67"/>
    </row>
    <row r="24" spans="1:20" s="142" customFormat="1">
      <c r="A24" s="363" t="s">
        <v>225</v>
      </c>
      <c r="B24" s="178"/>
      <c r="C24" s="202">
        <v>2102</v>
      </c>
      <c r="D24" s="202"/>
      <c r="E24" s="202">
        <v>2022</v>
      </c>
      <c r="F24" s="202"/>
      <c r="G24" s="202">
        <v>1811</v>
      </c>
      <c r="H24" s="202"/>
      <c r="I24" s="202">
        <v>1707</v>
      </c>
      <c r="J24" s="202"/>
      <c r="K24" s="202">
        <v>1592</v>
      </c>
      <c r="L24" s="202"/>
      <c r="M24" s="202">
        <v>1604</v>
      </c>
      <c r="N24" s="202"/>
      <c r="O24" s="275">
        <v>1588</v>
      </c>
      <c r="P24" s="202"/>
      <c r="Q24" s="275">
        <f>SUM(Q20:Q23)</f>
        <v>1642</v>
      </c>
      <c r="R24" s="67"/>
    </row>
    <row r="25" spans="1:20" s="142" customFormat="1">
      <c r="A25" s="805"/>
      <c r="B25" s="805"/>
      <c r="C25" s="805"/>
      <c r="D25" s="805"/>
      <c r="E25" s="805"/>
      <c r="F25" s="805"/>
      <c r="G25" s="805"/>
      <c r="H25" s="805"/>
      <c r="I25" s="805"/>
      <c r="J25" s="805"/>
      <c r="K25" s="805"/>
      <c r="L25" s="805"/>
      <c r="M25" s="805"/>
      <c r="N25" s="805"/>
      <c r="O25" s="805"/>
      <c r="P25" s="805"/>
      <c r="Q25" s="805"/>
      <c r="R25" s="67"/>
    </row>
    <row r="26" spans="1:20" s="142" customFormat="1">
      <c r="A26" s="120" t="s">
        <v>99</v>
      </c>
      <c r="B26" s="120"/>
      <c r="C26" s="223">
        <v>319</v>
      </c>
      <c r="D26" s="343"/>
      <c r="E26" s="223">
        <v>308</v>
      </c>
      <c r="F26" s="378"/>
      <c r="G26" s="223">
        <v>278</v>
      </c>
      <c r="H26" s="343"/>
      <c r="I26" s="223">
        <v>279</v>
      </c>
      <c r="J26" s="343"/>
      <c r="K26" s="223">
        <v>261</v>
      </c>
      <c r="L26" s="343"/>
      <c r="M26" s="223">
        <v>273</v>
      </c>
      <c r="N26" s="378"/>
      <c r="O26" s="594">
        <v>253</v>
      </c>
      <c r="P26" s="343"/>
      <c r="Q26" s="580">
        <v>267</v>
      </c>
      <c r="R26" s="67"/>
    </row>
    <row r="27" spans="1:20" s="142" customFormat="1">
      <c r="A27" s="805"/>
      <c r="B27" s="805"/>
      <c r="C27" s="805"/>
      <c r="D27" s="805"/>
      <c r="E27" s="805"/>
      <c r="F27" s="805"/>
      <c r="G27" s="805"/>
      <c r="H27" s="805"/>
      <c r="I27" s="805"/>
      <c r="J27" s="805"/>
      <c r="K27" s="805"/>
      <c r="L27" s="805"/>
      <c r="M27" s="805"/>
      <c r="N27" s="805"/>
      <c r="O27" s="805"/>
      <c r="P27" s="805"/>
      <c r="Q27" s="805"/>
      <c r="R27" s="67"/>
    </row>
    <row r="28" spans="1:20" s="142" customFormat="1">
      <c r="A28" s="120" t="s">
        <v>100</v>
      </c>
      <c r="B28" s="363"/>
      <c r="C28" s="221">
        <v>11127</v>
      </c>
      <c r="D28" s="221"/>
      <c r="E28" s="221">
        <v>10864</v>
      </c>
      <c r="F28" s="221"/>
      <c r="G28" s="221">
        <v>10345</v>
      </c>
      <c r="H28" s="221"/>
      <c r="I28" s="221">
        <v>10407</v>
      </c>
      <c r="J28" s="221"/>
      <c r="K28" s="221">
        <v>10085</v>
      </c>
      <c r="L28" s="221"/>
      <c r="M28" s="221">
        <v>10254</v>
      </c>
      <c r="N28" s="221"/>
      <c r="O28" s="384">
        <v>10101</v>
      </c>
      <c r="P28" s="221"/>
      <c r="Q28" s="221">
        <f>Q17+Q24+Q26</f>
        <v>10417</v>
      </c>
      <c r="R28" s="67"/>
    </row>
    <row r="29" spans="1:20" s="142" customFormat="1">
      <c r="A29" s="805"/>
      <c r="B29" s="805"/>
      <c r="C29" s="805"/>
      <c r="D29" s="805"/>
      <c r="E29" s="805"/>
      <c r="F29" s="805"/>
      <c r="G29" s="805"/>
      <c r="H29" s="805"/>
      <c r="I29" s="805"/>
      <c r="J29" s="805"/>
      <c r="K29" s="805"/>
      <c r="L29" s="805"/>
      <c r="M29" s="805"/>
      <c r="N29" s="805"/>
      <c r="O29" s="805"/>
      <c r="P29" s="805"/>
      <c r="Q29" s="805"/>
      <c r="R29" s="67"/>
    </row>
    <row r="30" spans="1:20" s="142" customFormat="1">
      <c r="A30" s="803" t="s">
        <v>60</v>
      </c>
      <c r="B30" s="803"/>
      <c r="C30" s="803"/>
      <c r="D30" s="803"/>
      <c r="E30" s="803"/>
      <c r="F30" s="803"/>
      <c r="G30" s="803"/>
      <c r="H30" s="803"/>
      <c r="I30" s="803"/>
      <c r="J30" s="803"/>
      <c r="K30" s="803"/>
      <c r="L30" s="803"/>
      <c r="M30" s="803"/>
      <c r="N30" s="803"/>
      <c r="O30" s="803"/>
      <c r="P30" s="803"/>
      <c r="Q30" s="803"/>
      <c r="R30" s="67"/>
      <c r="S30" s="67"/>
      <c r="T30" s="67"/>
    </row>
    <row r="31" spans="1:20" s="51" customFormat="1">
      <c r="A31" s="363" t="s">
        <v>201</v>
      </c>
      <c r="B31" s="179"/>
      <c r="C31" s="355">
        <v>4050</v>
      </c>
      <c r="D31" s="221"/>
      <c r="E31" s="355">
        <v>3938</v>
      </c>
      <c r="F31" s="383"/>
      <c r="G31" s="355">
        <v>4015</v>
      </c>
      <c r="H31" s="221"/>
      <c r="I31" s="355">
        <v>3896</v>
      </c>
      <c r="J31" s="221"/>
      <c r="K31" s="355">
        <v>3983</v>
      </c>
      <c r="L31" s="221"/>
      <c r="M31" s="355">
        <v>3964</v>
      </c>
      <c r="N31" s="383"/>
      <c r="O31" s="597">
        <v>3911</v>
      </c>
      <c r="P31" s="221"/>
      <c r="Q31" s="597">
        <v>3952</v>
      </c>
      <c r="R31" s="67"/>
    </row>
    <row r="32" spans="1:20" s="51" customFormat="1">
      <c r="A32" s="363" t="s">
        <v>202</v>
      </c>
      <c r="B32" s="179"/>
      <c r="C32" s="355">
        <v>1478</v>
      </c>
      <c r="D32" s="221"/>
      <c r="E32" s="355">
        <v>1432</v>
      </c>
      <c r="F32" s="383"/>
      <c r="G32" s="355">
        <v>1373</v>
      </c>
      <c r="H32" s="221"/>
      <c r="I32" s="355">
        <v>1346</v>
      </c>
      <c r="J32" s="221"/>
      <c r="K32" s="355">
        <v>1374</v>
      </c>
      <c r="L32" s="221"/>
      <c r="M32" s="355">
        <v>1458</v>
      </c>
      <c r="N32" s="383"/>
      <c r="O32" s="597">
        <v>1459</v>
      </c>
      <c r="P32" s="221"/>
      <c r="Q32" s="597">
        <v>1464</v>
      </c>
      <c r="R32" s="67"/>
    </row>
    <row r="33" spans="1:20" s="51" customFormat="1">
      <c r="A33" s="386" t="s">
        <v>203</v>
      </c>
      <c r="B33" s="179"/>
      <c r="C33" s="355">
        <v>577</v>
      </c>
      <c r="D33" s="221"/>
      <c r="E33" s="355">
        <v>586</v>
      </c>
      <c r="F33" s="383"/>
      <c r="G33" s="355">
        <v>588</v>
      </c>
      <c r="H33" s="221"/>
      <c r="I33" s="355">
        <v>559</v>
      </c>
      <c r="J33" s="221"/>
      <c r="K33" s="355">
        <v>536</v>
      </c>
      <c r="L33" s="221"/>
      <c r="M33" s="355">
        <v>515</v>
      </c>
      <c r="N33" s="383"/>
      <c r="O33" s="597">
        <v>511</v>
      </c>
      <c r="P33" s="221"/>
      <c r="Q33" s="597">
        <v>509</v>
      </c>
      <c r="R33" s="67"/>
    </row>
    <row r="34" spans="1:20" s="51" customFormat="1">
      <c r="A34" s="386" t="s">
        <v>204</v>
      </c>
      <c r="B34" s="179"/>
      <c r="C34" s="355">
        <v>513</v>
      </c>
      <c r="D34" s="221"/>
      <c r="E34" s="355">
        <v>520</v>
      </c>
      <c r="F34" s="383"/>
      <c r="G34" s="355">
        <v>533</v>
      </c>
      <c r="H34" s="221"/>
      <c r="I34" s="355">
        <v>539</v>
      </c>
      <c r="J34" s="221"/>
      <c r="K34" s="355">
        <v>538</v>
      </c>
      <c r="L34" s="221"/>
      <c r="M34" s="355">
        <v>542</v>
      </c>
      <c r="N34" s="383"/>
      <c r="O34" s="597">
        <v>537</v>
      </c>
      <c r="P34" s="221"/>
      <c r="Q34" s="597">
        <v>555</v>
      </c>
      <c r="R34" s="67"/>
    </row>
    <row r="35" spans="1:20" s="51" customFormat="1">
      <c r="A35" s="386" t="s">
        <v>205</v>
      </c>
      <c r="B35" s="179"/>
      <c r="C35" s="355">
        <v>1584</v>
      </c>
      <c r="D35" s="221"/>
      <c r="E35" s="355">
        <v>1372</v>
      </c>
      <c r="F35" s="383"/>
      <c r="G35" s="355">
        <v>1177</v>
      </c>
      <c r="H35" s="221"/>
      <c r="I35" s="355">
        <v>989</v>
      </c>
      <c r="J35" s="221"/>
      <c r="K35" s="355">
        <v>954</v>
      </c>
      <c r="L35" s="221"/>
      <c r="M35" s="355">
        <v>1155</v>
      </c>
      <c r="N35" s="383"/>
      <c r="O35" s="597">
        <v>996</v>
      </c>
      <c r="P35" s="221"/>
      <c r="Q35" s="597">
        <v>1000</v>
      </c>
      <c r="R35" s="67"/>
    </row>
    <row r="36" spans="1:20" s="51" customFormat="1">
      <c r="A36" s="386" t="s">
        <v>206</v>
      </c>
      <c r="B36" s="179"/>
      <c r="C36" s="355">
        <v>562</v>
      </c>
      <c r="D36" s="221"/>
      <c r="E36" s="355">
        <v>534</v>
      </c>
      <c r="F36" s="383"/>
      <c r="G36" s="355">
        <v>456</v>
      </c>
      <c r="H36" s="221"/>
      <c r="I36" s="355">
        <v>448</v>
      </c>
      <c r="J36" s="221"/>
      <c r="K36" s="355">
        <v>496</v>
      </c>
      <c r="L36" s="221"/>
      <c r="M36" s="355">
        <v>494</v>
      </c>
      <c r="N36" s="383"/>
      <c r="O36" s="597">
        <v>459</v>
      </c>
      <c r="P36" s="221"/>
      <c r="Q36" s="597">
        <v>456</v>
      </c>
      <c r="R36" s="67"/>
    </row>
    <row r="37" spans="1:20" s="51" customFormat="1">
      <c r="A37" s="386" t="s">
        <v>309</v>
      </c>
      <c r="B37" s="179"/>
      <c r="C37" s="342">
        <v>0</v>
      </c>
      <c r="D37" s="221"/>
      <c r="E37" s="342">
        <v>0</v>
      </c>
      <c r="F37" s="383"/>
      <c r="G37" s="342">
        <v>0</v>
      </c>
      <c r="H37" s="221"/>
      <c r="I37" s="355">
        <v>70</v>
      </c>
      <c r="J37" s="221"/>
      <c r="K37" s="342">
        <v>0</v>
      </c>
      <c r="L37" s="221"/>
      <c r="M37" s="342">
        <v>0</v>
      </c>
      <c r="N37" s="383"/>
      <c r="O37" s="342">
        <v>0</v>
      </c>
      <c r="P37" s="221"/>
      <c r="Q37" s="342">
        <v>157</v>
      </c>
      <c r="R37" s="67"/>
    </row>
    <row r="38" spans="1:20" s="51" customFormat="1">
      <c r="A38" s="588" t="s">
        <v>308</v>
      </c>
      <c r="B38" s="179"/>
      <c r="C38" s="355">
        <v>14</v>
      </c>
      <c r="D38" s="221"/>
      <c r="E38" s="355">
        <v>11</v>
      </c>
      <c r="F38" s="383"/>
      <c r="G38" s="355">
        <v>3</v>
      </c>
      <c r="H38" s="221"/>
      <c r="I38" s="355">
        <v>19</v>
      </c>
      <c r="J38" s="221"/>
      <c r="K38" s="355">
        <v>10</v>
      </c>
      <c r="L38" s="221"/>
      <c r="M38" s="355">
        <v>41</v>
      </c>
      <c r="N38" s="383"/>
      <c r="O38" s="597">
        <v>23</v>
      </c>
      <c r="P38" s="221"/>
      <c r="Q38" s="597">
        <v>69</v>
      </c>
      <c r="R38" s="67"/>
    </row>
    <row r="39" spans="1:20" s="148" customFormat="1">
      <c r="A39" s="386" t="s">
        <v>226</v>
      </c>
      <c r="B39" s="179"/>
      <c r="C39" s="355">
        <v>484</v>
      </c>
      <c r="D39" s="221"/>
      <c r="E39" s="355">
        <v>477</v>
      </c>
      <c r="F39" s="221"/>
      <c r="G39" s="355">
        <v>459</v>
      </c>
      <c r="H39" s="221"/>
      <c r="I39" s="355">
        <v>476</v>
      </c>
      <c r="J39" s="221"/>
      <c r="K39" s="355">
        <v>492</v>
      </c>
      <c r="L39" s="221"/>
      <c r="M39" s="355">
        <v>469</v>
      </c>
      <c r="N39" s="221"/>
      <c r="O39" s="597">
        <v>464</v>
      </c>
      <c r="P39" s="221"/>
      <c r="Q39" s="597">
        <v>492</v>
      </c>
      <c r="R39" s="67"/>
    </row>
    <row r="40" spans="1:20" s="142" customFormat="1">
      <c r="A40" s="120" t="s">
        <v>207</v>
      </c>
      <c r="B40" s="178"/>
      <c r="C40" s="223">
        <v>1691</v>
      </c>
      <c r="D40" s="347"/>
      <c r="E40" s="223">
        <v>1653</v>
      </c>
      <c r="F40" s="347"/>
      <c r="G40" s="223">
        <v>1622</v>
      </c>
      <c r="H40" s="347"/>
      <c r="I40" s="390">
        <v>1635</v>
      </c>
      <c r="J40" s="347"/>
      <c r="K40" s="223">
        <v>1497</v>
      </c>
      <c r="L40" s="347"/>
      <c r="M40" s="223">
        <v>1479</v>
      </c>
      <c r="N40" s="347"/>
      <c r="O40" s="594">
        <v>1508</v>
      </c>
      <c r="P40" s="347"/>
      <c r="Q40" s="594">
        <v>1562</v>
      </c>
      <c r="R40" s="67"/>
    </row>
    <row r="41" spans="1:20" s="142" customFormat="1">
      <c r="A41" s="120"/>
      <c r="B41" s="120"/>
      <c r="C41" s="202">
        <v>10953</v>
      </c>
      <c r="D41" s="202"/>
      <c r="E41" s="202">
        <v>10523</v>
      </c>
      <c r="F41" s="202"/>
      <c r="G41" s="202">
        <v>10226</v>
      </c>
      <c r="H41" s="202"/>
      <c r="I41" s="202">
        <v>9977</v>
      </c>
      <c r="J41" s="202"/>
      <c r="K41" s="202">
        <v>9880</v>
      </c>
      <c r="L41" s="202"/>
      <c r="M41" s="202">
        <v>10117</v>
      </c>
      <c r="N41" s="202"/>
      <c r="O41" s="275">
        <v>9868</v>
      </c>
      <c r="P41" s="202"/>
      <c r="Q41" s="275">
        <f>SUM(Q31:Q40)</f>
        <v>10216</v>
      </c>
      <c r="R41" s="67"/>
    </row>
    <row r="42" spans="1:20" s="149" customFormat="1">
      <c r="A42" s="810"/>
      <c r="B42" s="810"/>
      <c r="C42" s="810"/>
      <c r="D42" s="810"/>
      <c r="E42" s="810"/>
      <c r="F42" s="810"/>
      <c r="G42" s="810"/>
      <c r="H42" s="810"/>
      <c r="I42" s="810"/>
      <c r="J42" s="810"/>
      <c r="K42" s="810"/>
      <c r="L42" s="810"/>
      <c r="M42" s="810"/>
      <c r="N42" s="810"/>
      <c r="O42" s="810"/>
      <c r="P42" s="810"/>
      <c r="Q42" s="810"/>
    </row>
    <row r="43" spans="1:20" s="142" customFormat="1" ht="13.5" thickBot="1">
      <c r="A43" s="363" t="s">
        <v>101</v>
      </c>
      <c r="B43" s="357"/>
      <c r="C43" s="350">
        <v>174</v>
      </c>
      <c r="D43" s="221"/>
      <c r="E43" s="350">
        <v>341</v>
      </c>
      <c r="F43" s="221"/>
      <c r="G43" s="350">
        <v>119</v>
      </c>
      <c r="H43" s="221"/>
      <c r="I43" s="350">
        <v>430</v>
      </c>
      <c r="J43" s="221"/>
      <c r="K43" s="350">
        <v>205</v>
      </c>
      <c r="L43" s="221"/>
      <c r="M43" s="350">
        <v>137</v>
      </c>
      <c r="N43" s="221"/>
      <c r="O43" s="592">
        <v>233</v>
      </c>
      <c r="P43" s="221"/>
      <c r="Q43" s="350">
        <v>201</v>
      </c>
      <c r="R43" s="67"/>
    </row>
    <row r="44" spans="1:20" s="142" customFormat="1" ht="13.5" thickTop="1">
      <c r="A44" s="805"/>
      <c r="B44" s="805"/>
      <c r="C44" s="805"/>
      <c r="D44" s="805"/>
      <c r="E44" s="805"/>
      <c r="F44" s="805"/>
      <c r="G44" s="805"/>
      <c r="H44" s="805"/>
      <c r="I44" s="805"/>
      <c r="J44" s="805"/>
      <c r="K44" s="805"/>
      <c r="L44" s="805"/>
      <c r="M44" s="805"/>
      <c r="N44" s="805"/>
      <c r="O44" s="805"/>
      <c r="P44" s="805"/>
      <c r="Q44" s="805"/>
    </row>
    <row r="45" spans="1:20" s="142" customFormat="1">
      <c r="A45" s="806" t="s">
        <v>68</v>
      </c>
      <c r="B45" s="806"/>
      <c r="C45" s="806"/>
      <c r="D45" s="806"/>
      <c r="E45" s="806"/>
      <c r="F45" s="806"/>
      <c r="G45" s="806"/>
      <c r="H45" s="806"/>
      <c r="I45" s="806"/>
      <c r="J45" s="806"/>
      <c r="K45" s="806"/>
      <c r="L45" s="806"/>
      <c r="M45" s="806"/>
      <c r="N45" s="806"/>
      <c r="O45" s="806"/>
      <c r="P45" s="806"/>
      <c r="Q45" s="806"/>
    </row>
    <row r="46" spans="1:20" s="42" customFormat="1">
      <c r="A46" s="120" t="s">
        <v>69</v>
      </c>
      <c r="B46" s="363"/>
      <c r="C46" s="359">
        <v>1.6E-2</v>
      </c>
      <c r="D46" s="359"/>
      <c r="E46" s="359">
        <v>3.1E-2</v>
      </c>
      <c r="F46" s="359"/>
      <c r="G46" s="359">
        <v>1.2E-2</v>
      </c>
      <c r="H46" s="359"/>
      <c r="I46" s="359">
        <v>4.1000000000000002E-2</v>
      </c>
      <c r="J46" s="359"/>
      <c r="K46" s="359">
        <v>0.02</v>
      </c>
      <c r="L46" s="359"/>
      <c r="M46" s="359">
        <v>1.2999999999999999E-2</v>
      </c>
      <c r="N46" s="359"/>
      <c r="O46" s="388">
        <v>2.3E-2</v>
      </c>
      <c r="P46" s="359"/>
      <c r="Q46" s="359">
        <v>1.9E-2</v>
      </c>
      <c r="R46" s="67"/>
    </row>
    <row r="47" spans="1:20" s="142" customFormat="1">
      <c r="A47" s="805"/>
      <c r="B47" s="805"/>
      <c r="C47" s="805"/>
      <c r="D47" s="805"/>
      <c r="E47" s="805"/>
      <c r="F47" s="805"/>
      <c r="G47" s="805"/>
      <c r="H47" s="805"/>
      <c r="I47" s="805"/>
      <c r="J47" s="805"/>
      <c r="K47" s="805"/>
      <c r="L47" s="805"/>
      <c r="M47" s="805"/>
      <c r="N47" s="805"/>
      <c r="O47" s="805"/>
      <c r="P47" s="805"/>
      <c r="Q47" s="805"/>
      <c r="R47" s="28"/>
      <c r="S47" s="28"/>
      <c r="T47" s="28"/>
    </row>
    <row r="48" spans="1:20" s="142" customFormat="1">
      <c r="A48" s="808" t="s">
        <v>227</v>
      </c>
      <c r="B48" s="808"/>
      <c r="C48" s="808"/>
      <c r="D48" s="808"/>
      <c r="E48" s="808"/>
      <c r="F48" s="808"/>
      <c r="G48" s="808"/>
      <c r="H48" s="808"/>
      <c r="I48" s="808"/>
      <c r="J48" s="808"/>
      <c r="K48" s="808"/>
      <c r="L48" s="808"/>
      <c r="M48" s="808"/>
      <c r="N48" s="808"/>
      <c r="O48" s="808"/>
      <c r="P48" s="808"/>
      <c r="Q48" s="808"/>
      <c r="R48" s="67"/>
    </row>
    <row r="49" spans="1:18" s="142" customFormat="1" ht="10.5" customHeight="1">
      <c r="A49" s="811" t="s">
        <v>310</v>
      </c>
      <c r="B49" s="812"/>
      <c r="C49" s="812"/>
      <c r="D49" s="812"/>
      <c r="E49" s="812"/>
      <c r="F49" s="812"/>
      <c r="G49" s="812"/>
      <c r="H49" s="812"/>
      <c r="I49" s="812"/>
      <c r="J49" s="812"/>
      <c r="K49" s="812"/>
      <c r="L49" s="812"/>
      <c r="M49" s="812"/>
      <c r="N49" s="812"/>
      <c r="O49" s="812"/>
      <c r="P49" s="812"/>
      <c r="Q49" s="812"/>
      <c r="R49" s="67"/>
    </row>
    <row r="50" spans="1:18" s="142" customFormat="1" ht="18" customHeight="1">
      <c r="A50" s="808" t="s">
        <v>358</v>
      </c>
      <c r="B50" s="808"/>
      <c r="C50" s="808"/>
      <c r="D50" s="808"/>
      <c r="E50" s="808"/>
      <c r="F50" s="808"/>
      <c r="G50" s="808"/>
      <c r="H50" s="808"/>
      <c r="I50" s="808"/>
      <c r="J50" s="808"/>
      <c r="K50" s="808"/>
      <c r="L50" s="808"/>
      <c r="M50" s="808"/>
      <c r="N50" s="808"/>
      <c r="O50" s="808"/>
      <c r="P50" s="808"/>
      <c r="Q50" s="808"/>
      <c r="R50" s="67"/>
    </row>
    <row r="51" spans="1:18" s="142" customFormat="1" ht="18" customHeight="1">
      <c r="A51" s="630"/>
      <c r="B51" s="630"/>
      <c r="C51" s="630"/>
      <c r="D51" s="630"/>
      <c r="E51" s="630"/>
      <c r="F51" s="630"/>
      <c r="G51" s="630"/>
      <c r="H51" s="630"/>
      <c r="I51" s="630"/>
      <c r="J51" s="630"/>
      <c r="K51" s="630"/>
      <c r="L51" s="630"/>
      <c r="M51" s="630"/>
      <c r="N51" s="630"/>
      <c r="O51" s="630"/>
      <c r="P51" s="630"/>
      <c r="Q51" s="630"/>
      <c r="R51" s="67"/>
    </row>
    <row r="52" spans="1:18">
      <c r="A52" s="807" t="s">
        <v>82</v>
      </c>
      <c r="B52" s="807"/>
      <c r="C52" s="807"/>
      <c r="D52" s="807"/>
      <c r="E52" s="807"/>
      <c r="F52" s="807"/>
      <c r="G52" s="807"/>
      <c r="H52" s="807"/>
      <c r="I52" s="807"/>
      <c r="J52" s="807"/>
      <c r="K52" s="807"/>
      <c r="L52" s="807"/>
      <c r="M52" s="807"/>
      <c r="N52" s="807"/>
      <c r="O52" s="807"/>
      <c r="P52" s="807"/>
      <c r="Q52" s="807"/>
    </row>
    <row r="53" spans="1:18" ht="16.5" customHeight="1">
      <c r="A53" s="6"/>
      <c r="B53" s="6"/>
      <c r="C53" s="242"/>
      <c r="D53" s="102"/>
      <c r="E53" s="242"/>
      <c r="F53" s="102"/>
      <c r="G53" s="242"/>
      <c r="H53" s="102"/>
      <c r="I53" s="242"/>
      <c r="J53" s="102"/>
      <c r="K53" s="242"/>
      <c r="L53" s="102"/>
      <c r="M53" s="242"/>
      <c r="N53" s="102"/>
      <c r="O53" s="242"/>
      <c r="P53" s="102"/>
      <c r="Q53" s="102"/>
    </row>
    <row r="54" spans="1:18" ht="15" customHeight="1">
      <c r="A54" s="61"/>
    </row>
    <row r="55" spans="1:18" ht="14.25" customHeight="1">
      <c r="B55" s="26"/>
      <c r="C55" s="244"/>
      <c r="D55" s="133"/>
      <c r="E55" s="244"/>
      <c r="F55" s="133"/>
      <c r="G55" s="244"/>
      <c r="H55" s="133"/>
      <c r="I55" s="244"/>
      <c r="J55" s="133"/>
      <c r="K55" s="244"/>
      <c r="L55" s="133"/>
      <c r="M55" s="244"/>
      <c r="N55" s="133"/>
      <c r="O55" s="244"/>
      <c r="P55" s="133"/>
      <c r="Q55" s="133"/>
    </row>
  </sheetData>
  <mergeCells count="22">
    <mergeCell ref="A47:Q47"/>
    <mergeCell ref="A45:Q45"/>
    <mergeCell ref="A8:B8"/>
    <mergeCell ref="A52:Q52"/>
    <mergeCell ref="A48:Q48"/>
    <mergeCell ref="A50:Q50"/>
    <mergeCell ref="A19:Q19"/>
    <mergeCell ref="A18:Q18"/>
    <mergeCell ref="A29:Q29"/>
    <mergeCell ref="A30:Q30"/>
    <mergeCell ref="A42:Q42"/>
    <mergeCell ref="A44:Q44"/>
    <mergeCell ref="A25:Q25"/>
    <mergeCell ref="A27:Q27"/>
    <mergeCell ref="A49:Q49"/>
    <mergeCell ref="A6:B6"/>
    <mergeCell ref="A7:Q7"/>
    <mergeCell ref="A1:Q1"/>
    <mergeCell ref="A2:Q2"/>
    <mergeCell ref="A3:Q3"/>
    <mergeCell ref="C5:I5"/>
    <mergeCell ref="K5:Q5"/>
  </mergeCells>
  <printOptions horizontalCentered="1"/>
  <pageMargins left="0.75" right="0.75" top="0.5" bottom="0.5" header="0.5" footer="0.25"/>
  <pageSetup scale="54" firstPageNumber="2" orientation="portrait" r:id="rId1"/>
  <headerFooter scaleWithDoc="0" alignWithMargins="0">
    <evenFooter>&amp;R&amp;"Arial,Regular"&amp;10Q1 FY24 Stat Book / &amp;P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M81"/>
  <sheetViews>
    <sheetView zoomScale="120" zoomScaleNormal="120" workbookViewId="0">
      <selection sqref="A1:I1"/>
    </sheetView>
  </sheetViews>
  <sheetFormatPr defaultColWidth="10.625" defaultRowHeight="12.75"/>
  <cols>
    <col min="1" max="1" width="40.75" style="10" customWidth="1"/>
    <col min="2" max="2" width="1.75" style="97" customWidth="1"/>
    <col min="3" max="3" width="7.75" style="97" customWidth="1"/>
    <col min="4" max="4" width="1.75" style="97" customWidth="1"/>
    <col min="5" max="5" width="7.75" style="97" customWidth="1"/>
    <col min="6" max="6" width="1.75" style="97" customWidth="1"/>
    <col min="7" max="7" width="7.75" style="97" customWidth="1"/>
    <col min="8" max="8" width="1.75" style="97" customWidth="1"/>
    <col min="9" max="9" width="7.75" style="97" customWidth="1"/>
    <col min="10" max="10" width="1.75" style="97" customWidth="1"/>
    <col min="11" max="11" width="10.625" style="85"/>
    <col min="12" max="16384" width="10.625" style="6"/>
  </cols>
  <sheetData>
    <row r="1" spans="1:11" s="150" customFormat="1" ht="17.45" customHeight="1">
      <c r="A1" s="813" t="s">
        <v>89</v>
      </c>
      <c r="B1" s="813"/>
      <c r="C1" s="813"/>
      <c r="D1" s="813"/>
      <c r="E1" s="813"/>
      <c r="F1" s="813"/>
      <c r="G1" s="813"/>
      <c r="H1" s="813"/>
      <c r="I1" s="813"/>
      <c r="J1" s="213"/>
      <c r="K1" s="751"/>
    </row>
    <row r="2" spans="1:11" s="150" customFormat="1" ht="17.45" customHeight="1">
      <c r="A2" s="813" t="s">
        <v>102</v>
      </c>
      <c r="B2" s="813"/>
      <c r="C2" s="813"/>
      <c r="D2" s="813"/>
      <c r="E2" s="813"/>
      <c r="F2" s="813"/>
      <c r="G2" s="813"/>
      <c r="H2" s="813"/>
      <c r="I2" s="813"/>
      <c r="J2" s="213"/>
      <c r="K2" s="751"/>
    </row>
    <row r="3" spans="1:11" s="150" customFormat="1" ht="17.45" customHeight="1">
      <c r="A3" s="813" t="s">
        <v>168</v>
      </c>
      <c r="B3" s="813"/>
      <c r="C3" s="813"/>
      <c r="D3" s="813"/>
      <c r="E3" s="813"/>
      <c r="F3" s="813"/>
      <c r="G3" s="813"/>
      <c r="H3" s="813"/>
      <c r="I3" s="813"/>
      <c r="J3" s="213"/>
      <c r="K3" s="751"/>
    </row>
    <row r="4" spans="1:11" s="150" customFormat="1" ht="15" customHeight="1">
      <c r="A4" s="813"/>
      <c r="B4" s="813"/>
      <c r="C4" s="813"/>
      <c r="D4" s="813"/>
      <c r="E4" s="813"/>
      <c r="F4" s="813"/>
      <c r="G4" s="813"/>
      <c r="H4" s="813"/>
      <c r="I4" s="813"/>
      <c r="J4" s="213"/>
      <c r="K4" s="751"/>
    </row>
    <row r="5" spans="1:11" s="12" customFormat="1" ht="15.75">
      <c r="A5" s="820"/>
      <c r="B5" s="820"/>
      <c r="C5" s="204" t="s">
        <v>2</v>
      </c>
      <c r="D5" s="565"/>
      <c r="E5" s="204" t="s">
        <v>44</v>
      </c>
      <c r="F5" s="565"/>
      <c r="G5" s="204" t="s">
        <v>119</v>
      </c>
      <c r="H5" s="565"/>
      <c r="I5" s="496" t="s">
        <v>169</v>
      </c>
      <c r="J5" s="233"/>
      <c r="K5" s="84"/>
    </row>
    <row r="6" spans="1:11">
      <c r="A6" s="819" t="s">
        <v>103</v>
      </c>
      <c r="B6" s="819"/>
      <c r="C6" s="819"/>
      <c r="D6" s="819"/>
      <c r="E6" s="819"/>
      <c r="F6" s="819"/>
      <c r="G6" s="819"/>
      <c r="H6" s="819"/>
      <c r="I6" s="819"/>
      <c r="J6" s="738"/>
    </row>
    <row r="7" spans="1:11">
      <c r="A7" s="819" t="s">
        <v>104</v>
      </c>
      <c r="B7" s="819"/>
      <c r="C7" s="819"/>
      <c r="D7" s="819"/>
      <c r="E7" s="819"/>
      <c r="F7" s="819"/>
      <c r="G7" s="819"/>
      <c r="H7" s="819"/>
      <c r="I7" s="819"/>
      <c r="J7" s="738"/>
    </row>
    <row r="8" spans="1:11">
      <c r="A8" s="586" t="s">
        <v>219</v>
      </c>
      <c r="B8" s="586"/>
      <c r="C8" s="224">
        <v>1427</v>
      </c>
      <c r="D8" s="224"/>
      <c r="E8" s="224">
        <v>1421</v>
      </c>
      <c r="F8" s="224"/>
      <c r="G8" s="224">
        <v>1259</v>
      </c>
      <c r="H8" s="224"/>
      <c r="I8" s="224">
        <v>1220</v>
      </c>
      <c r="J8" s="738"/>
    </row>
    <row r="9" spans="1:11">
      <c r="A9" s="392" t="s">
        <v>220</v>
      </c>
      <c r="B9" s="392"/>
      <c r="C9" s="393">
        <v>505</v>
      </c>
      <c r="D9" s="224"/>
      <c r="E9" s="393">
        <v>506</v>
      </c>
      <c r="F9" s="224"/>
      <c r="G9" s="393">
        <v>465</v>
      </c>
      <c r="H9" s="224"/>
      <c r="I9" s="393">
        <v>429</v>
      </c>
      <c r="J9" s="738"/>
    </row>
    <row r="10" spans="1:11">
      <c r="A10" s="392" t="s">
        <v>228</v>
      </c>
      <c r="B10" s="392"/>
      <c r="C10" s="224">
        <v>1932</v>
      </c>
      <c r="D10" s="224"/>
      <c r="E10" s="224">
        <v>1927</v>
      </c>
      <c r="F10" s="224"/>
      <c r="G10" s="224">
        <v>1724</v>
      </c>
      <c r="H10" s="224"/>
      <c r="I10" s="224">
        <f>SUM(I8:I9)</f>
        <v>1649</v>
      </c>
      <c r="J10" s="738"/>
    </row>
    <row r="11" spans="1:11">
      <c r="A11" s="585" t="s">
        <v>229</v>
      </c>
      <c r="B11" s="392"/>
      <c r="C11" s="393">
        <v>1351</v>
      </c>
      <c r="D11" s="224"/>
      <c r="E11" s="393">
        <v>1262</v>
      </c>
      <c r="F11" s="224"/>
      <c r="G11" s="393">
        <v>1063</v>
      </c>
      <c r="H11" s="224"/>
      <c r="I11" s="393">
        <v>1014</v>
      </c>
      <c r="J11" s="738"/>
    </row>
    <row r="12" spans="1:11">
      <c r="A12" s="585" t="s">
        <v>230</v>
      </c>
      <c r="B12" s="392"/>
      <c r="C12" s="395">
        <v>3283</v>
      </c>
      <c r="D12" s="224"/>
      <c r="E12" s="395">
        <v>3189</v>
      </c>
      <c r="F12" s="224"/>
      <c r="G12" s="395">
        <v>2787</v>
      </c>
      <c r="H12" s="224"/>
      <c r="I12" s="395">
        <f>SUM(I10:I11)</f>
        <v>2663</v>
      </c>
      <c r="J12" s="738"/>
    </row>
    <row r="13" spans="1:11" s="39" customFormat="1">
      <c r="A13" s="585" t="s">
        <v>222</v>
      </c>
      <c r="B13" s="587"/>
      <c r="C13" s="224">
        <v>752</v>
      </c>
      <c r="D13" s="224"/>
      <c r="E13" s="224">
        <v>786</v>
      </c>
      <c r="F13" s="224"/>
      <c r="G13" s="224">
        <v>708</v>
      </c>
      <c r="H13" s="224"/>
      <c r="I13" s="224">
        <v>668</v>
      </c>
      <c r="J13" s="738"/>
      <c r="K13" s="86"/>
    </row>
    <row r="14" spans="1:11" s="39" customFormat="1">
      <c r="A14" s="585" t="s">
        <v>223</v>
      </c>
      <c r="B14" s="587"/>
      <c r="C14" s="393">
        <v>284</v>
      </c>
      <c r="D14" s="224"/>
      <c r="E14" s="393">
        <v>277</v>
      </c>
      <c r="F14" s="224"/>
      <c r="G14" s="393">
        <v>278</v>
      </c>
      <c r="H14" s="224"/>
      <c r="I14" s="393">
        <v>362</v>
      </c>
      <c r="J14" s="738"/>
      <c r="K14" s="86"/>
    </row>
    <row r="15" spans="1:11" s="42" customFormat="1">
      <c r="A15" s="585" t="s">
        <v>233</v>
      </c>
      <c r="B15" s="587"/>
      <c r="C15" s="224">
        <v>1036</v>
      </c>
      <c r="D15" s="224"/>
      <c r="E15" s="224">
        <v>1063</v>
      </c>
      <c r="F15" s="224"/>
      <c r="G15" s="224">
        <v>986</v>
      </c>
      <c r="H15" s="224"/>
      <c r="I15" s="224">
        <f>SUM(I13:I14)</f>
        <v>1030</v>
      </c>
      <c r="J15" s="738"/>
      <c r="K15" s="87"/>
    </row>
    <row r="16" spans="1:11">
      <c r="A16" s="585" t="s">
        <v>274</v>
      </c>
      <c r="B16" s="392"/>
      <c r="C16" s="393">
        <v>2362</v>
      </c>
      <c r="D16" s="224"/>
      <c r="E16" s="393">
        <v>1954</v>
      </c>
      <c r="F16" s="224"/>
      <c r="G16" s="393">
        <v>1805</v>
      </c>
      <c r="H16" s="224"/>
      <c r="I16" s="393">
        <v>1770</v>
      </c>
      <c r="J16" s="738"/>
    </row>
    <row r="17" spans="1:11" ht="13.5" thickBot="1">
      <c r="A17" s="585" t="s">
        <v>234</v>
      </c>
      <c r="B17" s="392"/>
      <c r="C17" s="397">
        <v>6681</v>
      </c>
      <c r="D17" s="224"/>
      <c r="E17" s="397">
        <v>6206</v>
      </c>
      <c r="F17" s="224"/>
      <c r="G17" s="397">
        <v>5578</v>
      </c>
      <c r="H17" s="224"/>
      <c r="I17" s="397">
        <f>SUM(I12+I15+I16)</f>
        <v>5463</v>
      </c>
      <c r="J17" s="738"/>
    </row>
    <row r="18" spans="1:11" ht="13.5" thickTop="1">
      <c r="A18" s="818" t="s">
        <v>105</v>
      </c>
      <c r="B18" s="818"/>
      <c r="C18" s="818"/>
      <c r="D18" s="818"/>
      <c r="E18" s="818"/>
      <c r="F18" s="818"/>
      <c r="G18" s="818"/>
      <c r="H18" s="818"/>
      <c r="I18" s="818"/>
      <c r="J18" s="738"/>
    </row>
    <row r="19" spans="1:11">
      <c r="A19" s="585" t="s">
        <v>221</v>
      </c>
      <c r="B19" s="587"/>
      <c r="C19" s="224">
        <v>9231</v>
      </c>
      <c r="D19" s="224"/>
      <c r="E19" s="224">
        <v>7935</v>
      </c>
      <c r="F19" s="224"/>
      <c r="G19" s="224">
        <v>6735</v>
      </c>
      <c r="H19" s="224"/>
      <c r="I19" s="224">
        <v>5658</v>
      </c>
      <c r="J19" s="738"/>
    </row>
    <row r="20" spans="1:11" s="39" customFormat="1">
      <c r="A20" s="585" t="s">
        <v>222</v>
      </c>
      <c r="B20" s="587"/>
      <c r="C20" s="224">
        <v>6155</v>
      </c>
      <c r="D20" s="224"/>
      <c r="E20" s="224">
        <v>6671</v>
      </c>
      <c r="F20" s="224"/>
      <c r="G20" s="224">
        <v>5435</v>
      </c>
      <c r="H20" s="224"/>
      <c r="I20" s="224">
        <v>4443</v>
      </c>
      <c r="J20" s="738"/>
      <c r="K20" s="86"/>
    </row>
    <row r="21" spans="1:11" s="39" customFormat="1">
      <c r="A21" s="585" t="s">
        <v>223</v>
      </c>
      <c r="B21" s="587"/>
      <c r="C21" s="224">
        <v>12245</v>
      </c>
      <c r="D21" s="224"/>
      <c r="E21" s="224">
        <v>11978</v>
      </c>
      <c r="F21" s="224"/>
      <c r="G21" s="224">
        <v>10591</v>
      </c>
      <c r="H21" s="224"/>
      <c r="I21" s="224">
        <v>9909</v>
      </c>
      <c r="J21" s="738"/>
      <c r="K21" s="86"/>
    </row>
    <row r="22" spans="1:11">
      <c r="A22" s="392" t="s">
        <v>224</v>
      </c>
      <c r="B22" s="587"/>
      <c r="C22" s="393">
        <v>1469</v>
      </c>
      <c r="D22" s="224"/>
      <c r="E22" s="393">
        <v>1160</v>
      </c>
      <c r="F22" s="224"/>
      <c r="G22" s="393">
        <v>998</v>
      </c>
      <c r="H22" s="224"/>
      <c r="I22" s="393">
        <v>754</v>
      </c>
      <c r="J22" s="738"/>
    </row>
    <row r="23" spans="1:11" ht="13.5" thickBot="1">
      <c r="A23" s="585" t="s">
        <v>235</v>
      </c>
      <c r="B23" s="587"/>
      <c r="C23" s="397">
        <v>29100</v>
      </c>
      <c r="D23" s="224"/>
      <c r="E23" s="397">
        <v>27744</v>
      </c>
      <c r="F23" s="224"/>
      <c r="G23" s="397">
        <v>23759</v>
      </c>
      <c r="H23" s="224"/>
      <c r="I23" s="397">
        <f>SUM(I19:I22)</f>
        <v>20764</v>
      </c>
      <c r="J23" s="738"/>
    </row>
    <row r="24" spans="1:11" ht="13.5" thickTop="1">
      <c r="A24" s="816" t="s">
        <v>106</v>
      </c>
      <c r="B24" s="816"/>
      <c r="C24" s="816"/>
      <c r="D24" s="816"/>
      <c r="E24" s="816"/>
      <c r="F24" s="816"/>
      <c r="G24" s="816"/>
      <c r="H24" s="816"/>
      <c r="I24" s="816"/>
      <c r="J24" s="108"/>
    </row>
    <row r="25" spans="1:11">
      <c r="A25" s="815" t="s">
        <v>107</v>
      </c>
      <c r="B25" s="815"/>
      <c r="C25" s="815"/>
      <c r="D25" s="815"/>
      <c r="E25" s="815"/>
      <c r="F25" s="815"/>
      <c r="G25" s="815"/>
      <c r="H25" s="815"/>
      <c r="I25" s="815"/>
      <c r="J25" s="108"/>
    </row>
    <row r="26" spans="1:11" s="142" customFormat="1">
      <c r="A26" s="817"/>
      <c r="B26" s="817"/>
      <c r="C26" s="817"/>
      <c r="D26" s="817"/>
      <c r="E26" s="817"/>
      <c r="F26" s="817"/>
      <c r="G26" s="817"/>
      <c r="H26" s="817"/>
      <c r="I26" s="817"/>
      <c r="J26" s="108"/>
      <c r="K26" s="85"/>
    </row>
    <row r="27" spans="1:11">
      <c r="A27" s="394" t="s">
        <v>236</v>
      </c>
      <c r="B27" s="392"/>
      <c r="C27" s="225">
        <v>22.31</v>
      </c>
      <c r="D27" s="225"/>
      <c r="E27" s="225">
        <v>25.07</v>
      </c>
      <c r="F27" s="225"/>
      <c r="G27" s="225">
        <v>27.77</v>
      </c>
      <c r="H27" s="225"/>
      <c r="I27" s="225">
        <v>27.82</v>
      </c>
      <c r="J27" s="102"/>
    </row>
    <row r="28" spans="1:11">
      <c r="A28" s="394" t="s">
        <v>237</v>
      </c>
      <c r="B28" s="392"/>
      <c r="C28" s="398">
        <v>13.9</v>
      </c>
      <c r="D28" s="226"/>
      <c r="E28" s="398">
        <v>15.28</v>
      </c>
      <c r="F28" s="226"/>
      <c r="G28" s="398">
        <v>16.71</v>
      </c>
      <c r="H28" s="226"/>
      <c r="I28" s="398">
        <v>16.88</v>
      </c>
      <c r="J28" s="102"/>
    </row>
    <row r="29" spans="1:11">
      <c r="A29" s="391" t="s">
        <v>228</v>
      </c>
      <c r="B29" s="392"/>
      <c r="C29" s="399">
        <v>20.11</v>
      </c>
      <c r="D29" s="399"/>
      <c r="E29" s="399">
        <v>22.5</v>
      </c>
      <c r="F29" s="399"/>
      <c r="G29" s="226">
        <v>24.79</v>
      </c>
      <c r="H29" s="399"/>
      <c r="I29" s="226">
        <v>24.98</v>
      </c>
      <c r="J29" s="226"/>
    </row>
    <row r="30" spans="1:11">
      <c r="A30" s="394" t="s">
        <v>238</v>
      </c>
      <c r="B30" s="392"/>
      <c r="C30" s="398">
        <v>14.46</v>
      </c>
      <c r="D30" s="226"/>
      <c r="E30" s="398">
        <v>16.559999999999999</v>
      </c>
      <c r="F30" s="226"/>
      <c r="G30" s="398">
        <v>18.91</v>
      </c>
      <c r="H30" s="226"/>
      <c r="I30" s="398">
        <v>18.98</v>
      </c>
      <c r="J30" s="234"/>
    </row>
    <row r="31" spans="1:11">
      <c r="A31" s="394" t="s">
        <v>230</v>
      </c>
      <c r="B31" s="392"/>
      <c r="C31" s="400">
        <v>17.79</v>
      </c>
      <c r="D31" s="226"/>
      <c r="E31" s="400">
        <v>20.149999999999999</v>
      </c>
      <c r="F31" s="226"/>
      <c r="G31" s="400">
        <v>22.54</v>
      </c>
      <c r="H31" s="226"/>
      <c r="I31" s="400">
        <v>22.69</v>
      </c>
      <c r="J31" s="234"/>
    </row>
    <row r="32" spans="1:11" s="39" customFormat="1">
      <c r="A32" s="394" t="s">
        <v>222</v>
      </c>
      <c r="B32" s="396"/>
      <c r="C32" s="226">
        <v>53.84</v>
      </c>
      <c r="D32" s="226"/>
      <c r="E32" s="226">
        <v>60.54</v>
      </c>
      <c r="F32" s="226"/>
      <c r="G32" s="226">
        <v>60.62</v>
      </c>
      <c r="H32" s="226"/>
      <c r="I32" s="226">
        <v>55.35</v>
      </c>
      <c r="J32" s="226"/>
      <c r="K32" s="86"/>
    </row>
    <row r="33" spans="1:11" s="39" customFormat="1">
      <c r="A33" s="394" t="s">
        <v>223</v>
      </c>
      <c r="B33" s="396"/>
      <c r="C33" s="398">
        <v>36.32</v>
      </c>
      <c r="D33" s="226"/>
      <c r="E33" s="398">
        <v>40.130000000000003</v>
      </c>
      <c r="F33" s="226"/>
      <c r="G33" s="398">
        <v>41.12</v>
      </c>
      <c r="H33" s="226"/>
      <c r="I33" s="398">
        <v>46.09</v>
      </c>
      <c r="J33" s="234"/>
      <c r="K33" s="86"/>
    </row>
    <row r="34" spans="1:11" s="42" customFormat="1">
      <c r="A34" s="394" t="s">
        <v>233</v>
      </c>
      <c r="B34" s="396"/>
      <c r="C34" s="226">
        <v>49.03</v>
      </c>
      <c r="D34" s="226"/>
      <c r="E34" s="226">
        <v>55.21</v>
      </c>
      <c r="F34" s="226"/>
      <c r="G34" s="226">
        <v>55.13</v>
      </c>
      <c r="H34" s="226"/>
      <c r="I34" s="226">
        <v>52.1</v>
      </c>
      <c r="J34" s="226"/>
      <c r="K34" s="87"/>
    </row>
    <row r="35" spans="1:11">
      <c r="A35" s="394" t="s">
        <v>274</v>
      </c>
      <c r="B35" s="392"/>
      <c r="C35" s="398">
        <v>7.7</v>
      </c>
      <c r="D35" s="226"/>
      <c r="E35" s="398">
        <v>8.7100000000000009</v>
      </c>
      <c r="F35" s="226"/>
      <c r="G35" s="398">
        <v>8.7799999999999994</v>
      </c>
      <c r="H35" s="226"/>
      <c r="I35" s="398">
        <v>9.2200000000000006</v>
      </c>
      <c r="J35" s="234"/>
    </row>
    <row r="36" spans="1:11" ht="13.5" thickBot="1">
      <c r="A36" s="394" t="s">
        <v>239</v>
      </c>
      <c r="B36" s="392"/>
      <c r="C36" s="401">
        <v>19.059999999999999</v>
      </c>
      <c r="D36" s="225"/>
      <c r="E36" s="401">
        <v>22.56</v>
      </c>
      <c r="F36" s="225"/>
      <c r="G36" s="401">
        <v>23.85</v>
      </c>
      <c r="H36" s="225"/>
      <c r="I36" s="401">
        <v>23.87</v>
      </c>
      <c r="J36" s="235"/>
    </row>
    <row r="37" spans="1:11" ht="13.5" thickTop="1">
      <c r="A37" s="815" t="s">
        <v>108</v>
      </c>
      <c r="B37" s="815"/>
      <c r="C37" s="815"/>
      <c r="D37" s="815"/>
      <c r="E37" s="815"/>
      <c r="F37" s="815"/>
      <c r="G37" s="815"/>
      <c r="H37" s="815"/>
      <c r="I37" s="815"/>
      <c r="J37" s="216"/>
    </row>
    <row r="38" spans="1:11">
      <c r="A38" s="394" t="s">
        <v>221</v>
      </c>
      <c r="B38" s="392"/>
      <c r="C38" s="225">
        <v>1.41</v>
      </c>
      <c r="D38" s="225"/>
      <c r="E38" s="225">
        <v>1.5</v>
      </c>
      <c r="F38" s="225"/>
      <c r="G38" s="225">
        <v>1.69</v>
      </c>
      <c r="H38" s="225"/>
      <c r="I38" s="225">
        <v>1.67</v>
      </c>
      <c r="J38" s="225"/>
    </row>
    <row r="39" spans="1:11" s="39" customFormat="1">
      <c r="A39" s="394" t="s">
        <v>222</v>
      </c>
      <c r="B39" s="396"/>
      <c r="C39" s="226">
        <v>1.93</v>
      </c>
      <c r="D39" s="226"/>
      <c r="E39" s="226">
        <v>2.2599999999999998</v>
      </c>
      <c r="F39" s="226"/>
      <c r="G39" s="226">
        <v>2.21</v>
      </c>
      <c r="H39" s="226"/>
      <c r="I39" s="226">
        <v>1.94</v>
      </c>
      <c r="J39" s="226"/>
      <c r="K39" s="86"/>
    </row>
    <row r="40" spans="1:11" s="39" customFormat="1">
      <c r="A40" s="394" t="s">
        <v>223</v>
      </c>
      <c r="B40" s="396"/>
      <c r="C40" s="226">
        <v>0.51</v>
      </c>
      <c r="D40" s="226"/>
      <c r="E40" s="226">
        <v>0.54</v>
      </c>
      <c r="F40" s="226"/>
      <c r="G40" s="226">
        <v>0.56000000000000005</v>
      </c>
      <c r="H40" s="226"/>
      <c r="I40" s="226">
        <v>0.66</v>
      </c>
      <c r="J40" s="226"/>
      <c r="K40" s="86"/>
    </row>
    <row r="41" spans="1:11">
      <c r="A41" s="391" t="s">
        <v>224</v>
      </c>
      <c r="B41" s="392"/>
      <c r="C41" s="398">
        <v>0.65</v>
      </c>
      <c r="D41" s="226"/>
      <c r="E41" s="398">
        <v>0.6</v>
      </c>
      <c r="F41" s="226"/>
      <c r="G41" s="398">
        <v>0.65</v>
      </c>
      <c r="H41" s="226"/>
      <c r="I41" s="398">
        <v>0.65</v>
      </c>
      <c r="J41" s="234"/>
    </row>
    <row r="42" spans="1:11" ht="13.5" thickBot="1">
      <c r="A42" s="394" t="s">
        <v>240</v>
      </c>
      <c r="B42" s="392"/>
      <c r="C42" s="401">
        <v>1.1000000000000001</v>
      </c>
      <c r="D42" s="225"/>
      <c r="E42" s="401">
        <v>1.23</v>
      </c>
      <c r="F42" s="225"/>
      <c r="G42" s="401">
        <v>1.26</v>
      </c>
      <c r="H42" s="225"/>
      <c r="I42" s="401">
        <v>1.21</v>
      </c>
      <c r="J42" s="235"/>
    </row>
    <row r="43" spans="1:11" s="142" customFormat="1" ht="13.5" thickTop="1">
      <c r="A43" s="817"/>
      <c r="B43" s="817"/>
      <c r="C43" s="817"/>
      <c r="D43" s="817"/>
      <c r="E43" s="817"/>
      <c r="F43" s="817"/>
      <c r="G43" s="817"/>
      <c r="H43" s="817"/>
      <c r="I43" s="817"/>
      <c r="J43" s="218"/>
      <c r="K43" s="85"/>
    </row>
    <row r="44" spans="1:11">
      <c r="A44" s="816" t="s">
        <v>109</v>
      </c>
      <c r="B44" s="816"/>
      <c r="C44" s="816"/>
      <c r="D44" s="816"/>
      <c r="E44" s="816"/>
      <c r="F44" s="816"/>
      <c r="G44" s="816"/>
      <c r="H44" s="816"/>
      <c r="I44" s="816"/>
      <c r="J44" s="217"/>
    </row>
    <row r="45" spans="1:11">
      <c r="A45" s="815" t="s">
        <v>110</v>
      </c>
      <c r="B45" s="815"/>
      <c r="C45" s="815"/>
      <c r="D45" s="815"/>
      <c r="E45" s="815"/>
      <c r="F45" s="815"/>
      <c r="G45" s="815"/>
      <c r="H45" s="815"/>
      <c r="I45" s="815"/>
      <c r="J45" s="216"/>
    </row>
    <row r="46" spans="1:11" s="142" customFormat="1">
      <c r="A46" s="817"/>
      <c r="B46" s="817"/>
      <c r="C46" s="817"/>
      <c r="D46" s="817"/>
      <c r="E46" s="817"/>
      <c r="F46" s="817"/>
      <c r="G46" s="817"/>
      <c r="H46" s="817"/>
      <c r="I46" s="817"/>
      <c r="J46" s="218"/>
      <c r="K46" s="85"/>
    </row>
    <row r="47" spans="1:11">
      <c r="A47" s="391" t="s">
        <v>236</v>
      </c>
      <c r="B47" s="392"/>
      <c r="C47" s="227">
        <v>0.17799999999999999</v>
      </c>
      <c r="D47" s="227"/>
      <c r="E47" s="227">
        <v>-4.0000000000000001E-3</v>
      </c>
      <c r="F47" s="227"/>
      <c r="G47" s="227">
        <v>-0.114</v>
      </c>
      <c r="H47" s="227"/>
      <c r="I47" s="227">
        <v>-3.1E-2</v>
      </c>
      <c r="J47" s="227"/>
    </row>
    <row r="48" spans="1:11">
      <c r="A48" s="391" t="s">
        <v>237</v>
      </c>
      <c r="B48" s="392"/>
      <c r="C48" s="227">
        <v>-3.1E-2</v>
      </c>
      <c r="D48" s="227"/>
      <c r="E48" s="227">
        <v>2E-3</v>
      </c>
      <c r="F48" s="227"/>
      <c r="G48" s="227">
        <v>-8.1000000000000003E-2</v>
      </c>
      <c r="H48" s="227"/>
      <c r="I48" s="227">
        <v>-7.6999999999999999E-2</v>
      </c>
      <c r="J48" s="227"/>
    </row>
    <row r="49" spans="1:11">
      <c r="A49" s="391" t="s">
        <v>228</v>
      </c>
      <c r="B49" s="392"/>
      <c r="C49" s="227">
        <v>0.115</v>
      </c>
      <c r="D49" s="227"/>
      <c r="E49" s="227">
        <v>-3.0000000000000001E-3</v>
      </c>
      <c r="F49" s="227"/>
      <c r="G49" s="227">
        <v>-0.105</v>
      </c>
      <c r="H49" s="227"/>
      <c r="I49" s="227">
        <v>-4.3999999999999997E-2</v>
      </c>
      <c r="J49" s="227"/>
    </row>
    <row r="50" spans="1:11">
      <c r="A50" s="394" t="s">
        <v>238</v>
      </c>
      <c r="B50" s="392"/>
      <c r="C50" s="227">
        <v>0.25600000000000001</v>
      </c>
      <c r="D50" s="227"/>
      <c r="E50" s="227">
        <v>-6.6000000000000003E-2</v>
      </c>
      <c r="F50" s="227"/>
      <c r="G50" s="227">
        <v>-0.158</v>
      </c>
      <c r="H50" s="227"/>
      <c r="I50" s="227">
        <v>-4.5999999999999999E-2</v>
      </c>
      <c r="J50" s="227"/>
    </row>
    <row r="51" spans="1:11">
      <c r="A51" s="394" t="s">
        <v>241</v>
      </c>
      <c r="B51" s="392"/>
      <c r="C51" s="227">
        <v>0.16900000000000001</v>
      </c>
      <c r="D51" s="227"/>
      <c r="E51" s="227">
        <v>-2.9000000000000001E-2</v>
      </c>
      <c r="F51" s="227"/>
      <c r="G51" s="227">
        <v>-0.126</v>
      </c>
      <c r="H51" s="227"/>
      <c r="I51" s="227">
        <v>-4.3999999999999997E-2</v>
      </c>
      <c r="J51" s="227"/>
    </row>
    <row r="52" spans="1:11">
      <c r="A52" s="394" t="s">
        <v>222</v>
      </c>
      <c r="B52" s="392"/>
      <c r="C52" s="227">
        <v>0.34499999999999997</v>
      </c>
      <c r="D52" s="227"/>
      <c r="E52" s="227">
        <v>4.4999999999999998E-2</v>
      </c>
      <c r="F52" s="227"/>
      <c r="G52" s="227">
        <v>-9.9000000000000005E-2</v>
      </c>
      <c r="H52" s="227"/>
      <c r="I52" s="227">
        <v>-5.6000000000000001E-2</v>
      </c>
      <c r="J52" s="227"/>
    </row>
    <row r="53" spans="1:11">
      <c r="A53" s="394" t="s">
        <v>223</v>
      </c>
      <c r="B53" s="392"/>
      <c r="C53" s="227">
        <v>7.0000000000000001E-3</v>
      </c>
      <c r="D53" s="227"/>
      <c r="E53" s="227">
        <v>-2.5000000000000001E-2</v>
      </c>
      <c r="F53" s="227"/>
      <c r="G53" s="227">
        <v>4.0000000000000001E-3</v>
      </c>
      <c r="H53" s="227"/>
      <c r="I53" s="227">
        <v>0.30199999999999999</v>
      </c>
      <c r="J53" s="227"/>
    </row>
    <row r="54" spans="1:11" s="42" customFormat="1">
      <c r="A54" s="394" t="s">
        <v>242</v>
      </c>
      <c r="B54" s="396"/>
      <c r="C54" s="227">
        <v>0.23200000000000001</v>
      </c>
      <c r="D54" s="227"/>
      <c r="E54" s="227">
        <v>2.5999999999999999E-2</v>
      </c>
      <c r="F54" s="227"/>
      <c r="G54" s="227">
        <v>-7.1999999999999995E-2</v>
      </c>
      <c r="H54" s="227"/>
      <c r="I54" s="227">
        <v>4.4999999999999998E-2</v>
      </c>
      <c r="J54" s="227"/>
      <c r="K54" s="87"/>
    </row>
    <row r="55" spans="1:11">
      <c r="A55" s="394" t="s">
        <v>274</v>
      </c>
      <c r="B55" s="392"/>
      <c r="C55" s="227">
        <v>1.0999999999999999E-2</v>
      </c>
      <c r="D55" s="227"/>
      <c r="E55" s="227">
        <v>-0.17299999999999999</v>
      </c>
      <c r="F55" s="227"/>
      <c r="G55" s="227">
        <v>-7.5999999999999998E-2</v>
      </c>
      <c r="H55" s="227"/>
      <c r="I55" s="227">
        <v>-1.9E-2</v>
      </c>
      <c r="J55" s="227"/>
      <c r="K55" s="752"/>
    </row>
    <row r="56" spans="1:11">
      <c r="A56" s="394" t="s">
        <v>243</v>
      </c>
      <c r="B56" s="392"/>
      <c r="C56" s="227">
        <v>0.11600000000000001</v>
      </c>
      <c r="D56" s="227"/>
      <c r="E56" s="227">
        <v>-7.0999999999999994E-2</v>
      </c>
      <c r="F56" s="227"/>
      <c r="G56" s="227">
        <v>-0.10100000000000001</v>
      </c>
      <c r="H56" s="227"/>
      <c r="I56" s="227">
        <v>-2.1000000000000001E-2</v>
      </c>
      <c r="J56" s="227"/>
    </row>
    <row r="57" spans="1:11" s="142" customFormat="1">
      <c r="A57" s="817"/>
      <c r="B57" s="817"/>
      <c r="C57" s="817"/>
      <c r="D57" s="817"/>
      <c r="E57" s="817"/>
      <c r="F57" s="817"/>
      <c r="G57" s="817"/>
      <c r="H57" s="817"/>
      <c r="I57" s="817"/>
      <c r="J57" s="218"/>
      <c r="K57" s="85"/>
    </row>
    <row r="58" spans="1:11" s="21" customFormat="1">
      <c r="A58" s="815" t="s">
        <v>111</v>
      </c>
      <c r="B58" s="815"/>
      <c r="C58" s="815"/>
      <c r="D58" s="815"/>
      <c r="E58" s="815"/>
      <c r="F58" s="815"/>
      <c r="G58" s="815"/>
      <c r="H58" s="815"/>
      <c r="I58" s="815"/>
      <c r="J58" s="216"/>
      <c r="K58" s="753"/>
    </row>
    <row r="59" spans="1:11">
      <c r="A59" s="394" t="s">
        <v>219</v>
      </c>
      <c r="B59" s="392"/>
      <c r="C59" s="228">
        <v>0.122</v>
      </c>
      <c r="D59" s="402"/>
      <c r="E59" s="228">
        <v>0.11899999999999999</v>
      </c>
      <c r="F59" s="228"/>
      <c r="G59" s="228">
        <v>-1.7999999999999999E-2</v>
      </c>
      <c r="H59" s="228"/>
      <c r="I59" s="228">
        <v>-2.5000000000000001E-2</v>
      </c>
      <c r="J59" s="228"/>
    </row>
    <row r="60" spans="1:11">
      <c r="A60" s="394" t="s">
        <v>237</v>
      </c>
      <c r="B60" s="392"/>
      <c r="C60" s="228">
        <v>8.0000000000000002E-3</v>
      </c>
      <c r="D60" s="402"/>
      <c r="E60" s="228">
        <v>0.10100000000000001</v>
      </c>
      <c r="F60" s="228"/>
      <c r="G60" s="228">
        <v>5.0000000000000001E-3</v>
      </c>
      <c r="H60" s="228"/>
      <c r="I60" s="228">
        <v>-6.4000000000000001E-2</v>
      </c>
      <c r="J60" s="228"/>
    </row>
    <row r="61" spans="1:11">
      <c r="A61" s="391" t="s">
        <v>228</v>
      </c>
      <c r="B61" s="392"/>
      <c r="C61" s="228">
        <v>0.1</v>
      </c>
      <c r="D61" s="402"/>
      <c r="E61" s="228">
        <v>0.11600000000000001</v>
      </c>
      <c r="F61" s="228"/>
      <c r="G61" s="228">
        <v>-1.4E-2</v>
      </c>
      <c r="H61" s="228"/>
      <c r="I61" s="228">
        <v>-3.2000000000000001E-2</v>
      </c>
      <c r="J61" s="228"/>
    </row>
    <row r="62" spans="1:11">
      <c r="A62" s="394" t="s">
        <v>229</v>
      </c>
      <c r="B62" s="392"/>
      <c r="C62" s="228">
        <v>0.23400000000000001</v>
      </c>
      <c r="D62" s="402"/>
      <c r="E62" s="228">
        <v>6.9000000000000006E-2</v>
      </c>
      <c r="F62" s="228"/>
      <c r="G62" s="228">
        <v>-3.7999999999999999E-2</v>
      </c>
      <c r="H62" s="228"/>
      <c r="I62" s="228">
        <v>-3.9E-2</v>
      </c>
      <c r="J62" s="228"/>
    </row>
    <row r="63" spans="1:11">
      <c r="A63" s="394" t="s">
        <v>241</v>
      </c>
      <c r="B63" s="392"/>
      <c r="C63" s="228">
        <v>0.14099999999999999</v>
      </c>
      <c r="D63" s="402"/>
      <c r="E63" s="228">
        <v>0.1</v>
      </c>
      <c r="F63" s="228"/>
      <c r="G63" s="228">
        <v>-2.1999999999999999E-2</v>
      </c>
      <c r="H63" s="228"/>
      <c r="I63" s="228">
        <v>-3.5000000000000003E-2</v>
      </c>
      <c r="J63" s="228"/>
    </row>
    <row r="64" spans="1:11">
      <c r="A64" s="394" t="s">
        <v>222</v>
      </c>
      <c r="B64" s="392"/>
      <c r="C64" s="228">
        <v>0.40300000000000002</v>
      </c>
      <c r="D64" s="402"/>
      <c r="E64" s="228">
        <v>0.17599999999999999</v>
      </c>
      <c r="F64" s="228"/>
      <c r="G64" s="228">
        <v>-9.8000000000000004E-2</v>
      </c>
      <c r="H64" s="228"/>
      <c r="I64" s="228">
        <v>-0.13600000000000001</v>
      </c>
      <c r="J64" s="228"/>
    </row>
    <row r="65" spans="1:13">
      <c r="A65" s="394" t="s">
        <v>223</v>
      </c>
      <c r="B65" s="392"/>
      <c r="C65" s="228">
        <v>-0.14599999999999999</v>
      </c>
      <c r="D65" s="402"/>
      <c r="E65" s="228">
        <v>7.8E-2</v>
      </c>
      <c r="F65" s="228"/>
      <c r="G65" s="228">
        <v>2.5999999999999999E-2</v>
      </c>
      <c r="H65" s="228"/>
      <c r="I65" s="228">
        <v>0.46800000000000003</v>
      </c>
      <c r="J65" s="228"/>
    </row>
    <row r="66" spans="1:13" s="42" customFormat="1">
      <c r="A66" s="394" t="s">
        <v>242</v>
      </c>
      <c r="B66" s="396"/>
      <c r="C66" s="228">
        <v>0.24099999999999999</v>
      </c>
      <c r="D66" s="402"/>
      <c r="E66" s="228">
        <v>0.156</v>
      </c>
      <c r="F66" s="228"/>
      <c r="G66" s="228">
        <v>-7.4999999999999997E-2</v>
      </c>
      <c r="H66" s="228"/>
      <c r="I66" s="228">
        <v>-8.9999999999999993E-3</v>
      </c>
      <c r="J66" s="228"/>
      <c r="K66" s="85"/>
      <c r="L66" s="6"/>
    </row>
    <row r="67" spans="1:13">
      <c r="A67" s="394" t="s">
        <v>274</v>
      </c>
      <c r="B67" s="392"/>
      <c r="C67" s="228">
        <v>0.11</v>
      </c>
      <c r="D67" s="402"/>
      <c r="E67" s="228">
        <v>-6.5000000000000002E-2</v>
      </c>
      <c r="F67" s="228"/>
      <c r="G67" s="228">
        <v>-6.8000000000000005E-2</v>
      </c>
      <c r="H67" s="228"/>
      <c r="I67" s="228">
        <v>3.3000000000000002E-2</v>
      </c>
      <c r="J67" s="228"/>
    </row>
    <row r="68" spans="1:13" ht="15">
      <c r="A68" s="394" t="s">
        <v>244</v>
      </c>
      <c r="B68" s="392"/>
      <c r="C68" s="228">
        <v>0.17399999999999999</v>
      </c>
      <c r="D68" s="402"/>
      <c r="E68" s="228">
        <v>9.9000000000000005E-2</v>
      </c>
      <c r="F68" s="228"/>
      <c r="G68" s="228">
        <v>-0.05</v>
      </c>
      <c r="H68" s="228"/>
      <c r="I68" s="228">
        <v>-1.6E-2</v>
      </c>
      <c r="J68" s="228"/>
      <c r="M68" s="47"/>
    </row>
    <row r="69" spans="1:13">
      <c r="A69" s="785"/>
      <c r="B69" s="785"/>
      <c r="C69" s="785"/>
      <c r="D69" s="785"/>
      <c r="E69" s="785"/>
      <c r="F69" s="785"/>
      <c r="G69" s="785"/>
      <c r="H69" s="785"/>
      <c r="I69" s="785"/>
      <c r="J69" s="215"/>
    </row>
    <row r="70" spans="1:13">
      <c r="A70" s="585" t="s">
        <v>112</v>
      </c>
      <c r="B70" s="392"/>
      <c r="C70" s="229">
        <v>12.6</v>
      </c>
      <c r="D70" s="403"/>
      <c r="E70" s="229">
        <v>12.4</v>
      </c>
      <c r="F70" s="229"/>
      <c r="G70" s="229">
        <v>12.8</v>
      </c>
      <c r="H70" s="229"/>
      <c r="I70" s="229">
        <v>13</v>
      </c>
      <c r="J70" s="229"/>
    </row>
    <row r="71" spans="1:13">
      <c r="A71" s="392" t="s">
        <v>113</v>
      </c>
      <c r="B71" s="392"/>
      <c r="C71" s="230">
        <v>1.51</v>
      </c>
      <c r="D71" s="404"/>
      <c r="E71" s="230">
        <v>1.82</v>
      </c>
      <c r="F71" s="230"/>
      <c r="G71" s="230">
        <v>1.87</v>
      </c>
      <c r="H71" s="230"/>
      <c r="I71" s="230">
        <v>1.84</v>
      </c>
      <c r="J71" s="230"/>
    </row>
    <row r="72" spans="1:13">
      <c r="A72" s="585" t="s">
        <v>114</v>
      </c>
      <c r="B72" s="392"/>
      <c r="C72" s="231">
        <v>255</v>
      </c>
      <c r="D72" s="405"/>
      <c r="E72" s="231">
        <v>255</v>
      </c>
      <c r="F72" s="231"/>
      <c r="G72" s="231">
        <v>255</v>
      </c>
      <c r="H72" s="231"/>
      <c r="I72" s="231">
        <v>256</v>
      </c>
      <c r="J72" s="231"/>
    </row>
    <row r="73" spans="1:13">
      <c r="A73" s="785"/>
      <c r="B73" s="785"/>
      <c r="C73" s="785"/>
      <c r="D73" s="785"/>
      <c r="E73" s="785"/>
      <c r="F73" s="785"/>
      <c r="G73" s="785"/>
      <c r="H73" s="785"/>
      <c r="I73" s="785"/>
      <c r="J73" s="215"/>
    </row>
    <row r="74" spans="1:13">
      <c r="A74" s="814" t="s">
        <v>232</v>
      </c>
      <c r="B74" s="814"/>
      <c r="C74" s="814"/>
      <c r="D74" s="814"/>
      <c r="E74" s="814"/>
      <c r="F74" s="814"/>
      <c r="G74" s="814"/>
      <c r="H74" s="814"/>
      <c r="I74" s="814"/>
      <c r="J74" s="214"/>
    </row>
    <row r="75" spans="1:13" s="142" customFormat="1">
      <c r="A75" s="631"/>
      <c r="B75" s="631"/>
      <c r="C75" s="631"/>
      <c r="D75" s="631"/>
      <c r="E75" s="631"/>
      <c r="F75" s="631"/>
      <c r="G75" s="631"/>
      <c r="H75" s="631"/>
      <c r="I75" s="631"/>
      <c r="J75" s="632"/>
      <c r="K75" s="85"/>
    </row>
    <row r="76" spans="1:13">
      <c r="A76" s="807" t="s">
        <v>82</v>
      </c>
      <c r="B76" s="807"/>
      <c r="C76" s="807"/>
      <c r="D76" s="807"/>
      <c r="E76" s="807"/>
      <c r="F76" s="807"/>
      <c r="G76" s="807"/>
      <c r="H76" s="807"/>
      <c r="I76" s="807"/>
      <c r="J76" s="212"/>
    </row>
    <row r="77" spans="1:13" ht="15" customHeight="1">
      <c r="A77" s="61"/>
      <c r="C77" s="131"/>
      <c r="D77" s="131"/>
      <c r="E77" s="131"/>
      <c r="F77" s="131"/>
      <c r="G77" s="131"/>
      <c r="H77" s="131"/>
      <c r="I77" s="131"/>
      <c r="J77" s="131"/>
    </row>
    <row r="78" spans="1:13" ht="15">
      <c r="C78" s="90"/>
      <c r="D78" s="90"/>
      <c r="E78" s="90"/>
      <c r="F78" s="90"/>
      <c r="G78" s="90"/>
      <c r="H78" s="90"/>
      <c r="I78" s="90"/>
      <c r="J78" s="90"/>
    </row>
    <row r="79" spans="1:13" ht="15">
      <c r="C79" s="90"/>
      <c r="D79" s="90"/>
      <c r="E79" s="90"/>
      <c r="F79" s="90"/>
      <c r="G79" s="90"/>
      <c r="H79" s="90"/>
      <c r="I79" s="90"/>
      <c r="J79" s="90"/>
    </row>
    <row r="80" spans="1:13" ht="15">
      <c r="C80" s="95"/>
      <c r="D80" s="95"/>
      <c r="E80" s="95"/>
      <c r="F80" s="95"/>
      <c r="G80" s="95"/>
      <c r="H80" s="95"/>
      <c r="I80" s="95"/>
      <c r="J80" s="95"/>
    </row>
    <row r="81" spans="3:10" ht="16.5">
      <c r="C81" s="134"/>
      <c r="D81" s="134"/>
      <c r="E81" s="134"/>
      <c r="F81" s="134"/>
      <c r="G81" s="134"/>
      <c r="H81" s="134"/>
      <c r="I81" s="134"/>
      <c r="J81" s="134"/>
    </row>
  </sheetData>
  <mergeCells count="22">
    <mergeCell ref="A43:I43"/>
    <mergeCell ref="A18:I18"/>
    <mergeCell ref="A4:I4"/>
    <mergeCell ref="A6:I6"/>
    <mergeCell ref="A7:I7"/>
    <mergeCell ref="A5:B5"/>
    <mergeCell ref="A76:I76"/>
    <mergeCell ref="A1:I1"/>
    <mergeCell ref="A2:I2"/>
    <mergeCell ref="A3:I3"/>
    <mergeCell ref="A74:I74"/>
    <mergeCell ref="A73:I73"/>
    <mergeCell ref="A69:I69"/>
    <mergeCell ref="A58:I58"/>
    <mergeCell ref="A45:I45"/>
    <mergeCell ref="A44:I44"/>
    <mergeCell ref="A37:I37"/>
    <mergeCell ref="A25:I25"/>
    <mergeCell ref="A46:I46"/>
    <mergeCell ref="A57:I57"/>
    <mergeCell ref="A26:I26"/>
    <mergeCell ref="A24:I24"/>
  </mergeCells>
  <printOptions horizontalCentered="1"/>
  <pageMargins left="0.75" right="0.75" top="0.5" bottom="0.5" header="0.5" footer="0.25"/>
  <pageSetup scale="68" firstPageNumber="2" orientation="portrait" r:id="rId1"/>
  <headerFooter scaleWithDoc="0" alignWithMargins="0">
    <evenFooter>&amp;R&amp;"Arial,Regular"&amp;10Q1 FY24 Stat Book / &amp;P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B78"/>
  <sheetViews>
    <sheetView workbookViewId="0">
      <selection sqref="A1:Q1"/>
    </sheetView>
  </sheetViews>
  <sheetFormatPr defaultColWidth="10.625" defaultRowHeight="12.75"/>
  <cols>
    <col min="1" max="1" width="30.875" style="10" customWidth="1"/>
    <col min="2" max="2" width="1.75" style="10" customWidth="1"/>
    <col min="3" max="3" width="7.75" style="236" customWidth="1"/>
    <col min="4" max="4" width="1.75" style="97" customWidth="1"/>
    <col min="5" max="5" width="7.75" style="236" customWidth="1"/>
    <col min="6" max="6" width="1.75" style="97" customWidth="1"/>
    <col min="7" max="7" width="7.75" style="236" customWidth="1"/>
    <col min="8" max="8" width="1.75" style="97" customWidth="1"/>
    <col min="9" max="9" width="7.75" style="236" customWidth="1"/>
    <col min="10" max="10" width="1.75" style="102" customWidth="1"/>
    <col min="11" max="11" width="7.75" style="242" customWidth="1"/>
    <col min="12" max="12" width="1.75" style="102" customWidth="1"/>
    <col min="13" max="13" width="7.75" style="242" customWidth="1"/>
    <col min="14" max="14" width="1.75" style="102" customWidth="1"/>
    <col min="15" max="15" width="7.75" style="242" customWidth="1"/>
    <col min="16" max="16" width="1.75" style="6" customWidth="1"/>
    <col min="17" max="17" width="7.75" style="242" customWidth="1"/>
    <col min="18" max="16384" width="10.625" style="6"/>
  </cols>
  <sheetData>
    <row r="1" spans="1:19" s="52" customFormat="1" ht="15" customHeight="1">
      <c r="A1" s="829" t="s">
        <v>89</v>
      </c>
      <c r="B1" s="829"/>
      <c r="C1" s="829"/>
      <c r="D1" s="829"/>
      <c r="E1" s="829"/>
      <c r="F1" s="829"/>
      <c r="G1" s="829"/>
      <c r="H1" s="829"/>
      <c r="I1" s="829"/>
      <c r="J1" s="829"/>
      <c r="K1" s="829"/>
      <c r="L1" s="829"/>
      <c r="M1" s="829"/>
      <c r="N1" s="829"/>
      <c r="O1" s="829"/>
      <c r="P1" s="829"/>
      <c r="Q1" s="829"/>
    </row>
    <row r="2" spans="1:19" s="52" customFormat="1" ht="15" customHeight="1">
      <c r="A2" s="829" t="s">
        <v>115</v>
      </c>
      <c r="B2" s="829"/>
      <c r="C2" s="829"/>
      <c r="D2" s="829"/>
      <c r="E2" s="829"/>
      <c r="F2" s="829"/>
      <c r="G2" s="829"/>
      <c r="H2" s="829"/>
      <c r="I2" s="829"/>
      <c r="J2" s="829"/>
      <c r="K2" s="829"/>
      <c r="L2" s="829"/>
      <c r="M2" s="829"/>
      <c r="N2" s="829"/>
      <c r="O2" s="829"/>
      <c r="P2" s="829"/>
      <c r="Q2" s="829"/>
    </row>
    <row r="3" spans="1:19" s="52" customFormat="1" ht="15" customHeight="1">
      <c r="A3" s="829" t="s">
        <v>170</v>
      </c>
      <c r="B3" s="829"/>
      <c r="C3" s="829"/>
      <c r="D3" s="829"/>
      <c r="E3" s="829"/>
      <c r="F3" s="829"/>
      <c r="G3" s="829"/>
      <c r="H3" s="829"/>
      <c r="I3" s="829"/>
      <c r="J3" s="829"/>
      <c r="K3" s="829"/>
      <c r="L3" s="829"/>
      <c r="M3" s="829"/>
      <c r="N3" s="829"/>
      <c r="O3" s="829"/>
      <c r="P3" s="829"/>
      <c r="Q3" s="829"/>
    </row>
    <row r="4" spans="1:19" s="52" customFormat="1" ht="12.6" customHeight="1">
      <c r="A4" s="832"/>
      <c r="B4" s="832"/>
      <c r="C4" s="832"/>
      <c r="D4" s="832"/>
      <c r="E4" s="832"/>
      <c r="F4" s="832"/>
      <c r="G4" s="832"/>
      <c r="H4" s="832"/>
      <c r="I4" s="832"/>
      <c r="J4" s="832"/>
      <c r="K4" s="832"/>
      <c r="L4" s="832"/>
      <c r="M4" s="832"/>
      <c r="N4" s="832"/>
      <c r="O4" s="832"/>
      <c r="P4" s="832"/>
      <c r="Q4" s="832"/>
    </row>
    <row r="5" spans="1:19" s="152" customFormat="1">
      <c r="A5" s="826"/>
      <c r="B5" s="826"/>
      <c r="C5" s="830" t="s">
        <v>2</v>
      </c>
      <c r="D5" s="830"/>
      <c r="E5" s="830"/>
      <c r="F5" s="830"/>
      <c r="G5" s="830"/>
      <c r="H5" s="830"/>
      <c r="I5" s="830"/>
      <c r="J5" s="639"/>
      <c r="K5" s="831" t="s">
        <v>44</v>
      </c>
      <c r="L5" s="831"/>
      <c r="M5" s="831"/>
      <c r="N5" s="831"/>
      <c r="O5" s="831"/>
      <c r="P5" s="831"/>
      <c r="Q5" s="831"/>
    </row>
    <row r="6" spans="1:19" s="153" customFormat="1" ht="18">
      <c r="A6" s="826"/>
      <c r="B6" s="826"/>
      <c r="C6" s="640" t="s">
        <v>326</v>
      </c>
      <c r="D6" s="641"/>
      <c r="E6" s="640" t="s">
        <v>327</v>
      </c>
      <c r="F6" s="641"/>
      <c r="G6" s="640" t="s">
        <v>328</v>
      </c>
      <c r="H6" s="642"/>
      <c r="I6" s="640" t="s">
        <v>329</v>
      </c>
      <c r="J6" s="643"/>
      <c r="K6" s="640" t="s">
        <v>326</v>
      </c>
      <c r="L6" s="642"/>
      <c r="M6" s="640" t="s">
        <v>327</v>
      </c>
      <c r="N6" s="642"/>
      <c r="O6" s="640" t="s">
        <v>328</v>
      </c>
      <c r="P6" s="642"/>
      <c r="Q6" s="640" t="s">
        <v>329</v>
      </c>
    </row>
    <row r="7" spans="1:19" s="42" customFormat="1">
      <c r="A7" s="644" t="s">
        <v>116</v>
      </c>
      <c r="B7" s="644"/>
      <c r="C7" s="645"/>
      <c r="D7" s="646"/>
      <c r="E7" s="645"/>
      <c r="F7" s="646"/>
      <c r="G7" s="645"/>
      <c r="H7" s="646"/>
      <c r="I7" s="645"/>
      <c r="J7" s="646"/>
      <c r="K7" s="645"/>
      <c r="L7" s="646"/>
      <c r="M7" s="645"/>
      <c r="N7" s="646"/>
      <c r="O7" s="645"/>
      <c r="P7" s="646"/>
      <c r="Q7" s="645"/>
    </row>
    <row r="8" spans="1:19" s="42" customFormat="1">
      <c r="A8" s="644" t="s">
        <v>117</v>
      </c>
      <c r="B8" s="644"/>
      <c r="C8" s="645"/>
      <c r="D8" s="646"/>
      <c r="E8" s="645"/>
      <c r="F8" s="646"/>
      <c r="G8" s="645"/>
      <c r="H8" s="646"/>
      <c r="I8" s="645"/>
      <c r="J8" s="646"/>
      <c r="K8" s="645"/>
      <c r="L8" s="646"/>
      <c r="M8" s="645"/>
      <c r="N8" s="646"/>
      <c r="O8" s="645"/>
      <c r="P8" s="646"/>
      <c r="Q8" s="645"/>
    </row>
    <row r="9" spans="1:19" s="42" customFormat="1">
      <c r="A9" s="827" t="s">
        <v>219</v>
      </c>
      <c r="B9" s="827"/>
      <c r="C9" s="647">
        <v>1287</v>
      </c>
      <c r="D9" s="647"/>
      <c r="E9" s="647">
        <v>1453</v>
      </c>
      <c r="F9" s="647"/>
      <c r="G9" s="647">
        <v>1529</v>
      </c>
      <c r="H9" s="647"/>
      <c r="I9" s="647">
        <v>1442</v>
      </c>
      <c r="J9" s="648"/>
      <c r="K9" s="647">
        <v>1413</v>
      </c>
      <c r="L9" s="648"/>
      <c r="M9" s="647">
        <v>1477</v>
      </c>
      <c r="N9" s="648"/>
      <c r="O9" s="647">
        <v>1457</v>
      </c>
      <c r="P9" s="649"/>
      <c r="Q9" s="647">
        <v>1340</v>
      </c>
    </row>
    <row r="10" spans="1:19" s="42" customFormat="1">
      <c r="A10" s="650" t="s">
        <v>220</v>
      </c>
      <c r="B10" s="650"/>
      <c r="C10" s="651">
        <v>483</v>
      </c>
      <c r="D10" s="652"/>
      <c r="E10" s="651">
        <v>512</v>
      </c>
      <c r="F10" s="652"/>
      <c r="G10" s="651">
        <v>508</v>
      </c>
      <c r="H10" s="652"/>
      <c r="I10" s="651">
        <v>519</v>
      </c>
      <c r="J10" s="648"/>
      <c r="K10" s="651">
        <v>514</v>
      </c>
      <c r="L10" s="648"/>
      <c r="M10" s="651">
        <v>517</v>
      </c>
      <c r="N10" s="648"/>
      <c r="O10" s="651">
        <v>497</v>
      </c>
      <c r="P10" s="649"/>
      <c r="Q10" s="651">
        <v>494</v>
      </c>
      <c r="S10" s="151"/>
    </row>
    <row r="11" spans="1:19" s="42" customFormat="1">
      <c r="A11" s="650" t="s">
        <v>228</v>
      </c>
      <c r="B11" s="650"/>
      <c r="C11" s="647">
        <v>1770</v>
      </c>
      <c r="D11" s="647"/>
      <c r="E11" s="647">
        <v>1965</v>
      </c>
      <c r="F11" s="647"/>
      <c r="G11" s="647">
        <v>2037</v>
      </c>
      <c r="H11" s="647"/>
      <c r="I11" s="647">
        <v>1961</v>
      </c>
      <c r="J11" s="648"/>
      <c r="K11" s="647">
        <v>1927</v>
      </c>
      <c r="L11" s="648"/>
      <c r="M11" s="647">
        <v>1994</v>
      </c>
      <c r="N11" s="648"/>
      <c r="O11" s="647">
        <v>1954</v>
      </c>
      <c r="P11" s="649"/>
      <c r="Q11" s="647">
        <v>1834</v>
      </c>
    </row>
    <row r="12" spans="1:19" s="42" customFormat="1">
      <c r="A12" s="653" t="s">
        <v>229</v>
      </c>
      <c r="B12" s="653"/>
      <c r="C12" s="651">
        <v>1207</v>
      </c>
      <c r="D12" s="652"/>
      <c r="E12" s="651">
        <v>1339</v>
      </c>
      <c r="F12" s="652"/>
      <c r="G12" s="651">
        <v>1562</v>
      </c>
      <c r="H12" s="652"/>
      <c r="I12" s="651">
        <v>1307</v>
      </c>
      <c r="J12" s="648"/>
      <c r="K12" s="651">
        <v>1251</v>
      </c>
      <c r="L12" s="648"/>
      <c r="M12" s="651">
        <v>1285</v>
      </c>
      <c r="N12" s="648"/>
      <c r="O12" s="651">
        <v>1357</v>
      </c>
      <c r="P12" s="649"/>
      <c r="Q12" s="651">
        <v>1159</v>
      </c>
    </row>
    <row r="13" spans="1:19" s="42" customFormat="1">
      <c r="A13" s="653" t="s">
        <v>230</v>
      </c>
      <c r="B13" s="653"/>
      <c r="C13" s="651">
        <v>2977</v>
      </c>
      <c r="D13" s="647"/>
      <c r="E13" s="651">
        <v>3304</v>
      </c>
      <c r="F13" s="647"/>
      <c r="G13" s="651">
        <v>3599</v>
      </c>
      <c r="H13" s="647"/>
      <c r="I13" s="651">
        <v>3268</v>
      </c>
      <c r="J13" s="648"/>
      <c r="K13" s="651">
        <v>3178</v>
      </c>
      <c r="L13" s="648"/>
      <c r="M13" s="651">
        <v>3279</v>
      </c>
      <c r="N13" s="648"/>
      <c r="O13" s="651">
        <v>3311</v>
      </c>
      <c r="P13" s="649"/>
      <c r="Q13" s="651">
        <v>2993</v>
      </c>
    </row>
    <row r="14" spans="1:19" s="42" customFormat="1">
      <c r="A14" s="653" t="s">
        <v>222</v>
      </c>
      <c r="B14" s="653"/>
      <c r="C14" s="647">
        <v>696</v>
      </c>
      <c r="D14" s="647"/>
      <c r="E14" s="647">
        <v>748</v>
      </c>
      <c r="F14" s="647"/>
      <c r="G14" s="647">
        <v>765</v>
      </c>
      <c r="H14" s="647"/>
      <c r="I14" s="647">
        <v>796</v>
      </c>
      <c r="J14" s="648"/>
      <c r="K14" s="647">
        <v>771</v>
      </c>
      <c r="L14" s="648"/>
      <c r="M14" s="647">
        <v>834</v>
      </c>
      <c r="N14" s="648"/>
      <c r="O14" s="647">
        <v>799</v>
      </c>
      <c r="P14" s="649"/>
      <c r="Q14" s="647">
        <v>742</v>
      </c>
    </row>
    <row r="15" spans="1:19" s="42" customFormat="1">
      <c r="A15" s="653" t="s">
        <v>223</v>
      </c>
      <c r="B15" s="653"/>
      <c r="C15" s="651">
        <v>260</v>
      </c>
      <c r="D15" s="647"/>
      <c r="E15" s="651">
        <v>296</v>
      </c>
      <c r="F15" s="647"/>
      <c r="G15" s="651">
        <v>294</v>
      </c>
      <c r="H15" s="647"/>
      <c r="I15" s="651">
        <v>288</v>
      </c>
      <c r="J15" s="648"/>
      <c r="K15" s="651">
        <v>263</v>
      </c>
      <c r="L15" s="648"/>
      <c r="M15" s="651">
        <v>289</v>
      </c>
      <c r="N15" s="648"/>
      <c r="O15" s="651">
        <v>282</v>
      </c>
      <c r="P15" s="649"/>
      <c r="Q15" s="651">
        <v>276</v>
      </c>
    </row>
    <row r="16" spans="1:19" s="42" customFormat="1">
      <c r="A16" s="654" t="s">
        <v>233</v>
      </c>
      <c r="B16" s="654"/>
      <c r="C16" s="647">
        <v>956</v>
      </c>
      <c r="D16" s="647"/>
      <c r="E16" s="647">
        <v>1044</v>
      </c>
      <c r="F16" s="647"/>
      <c r="G16" s="647">
        <v>1059</v>
      </c>
      <c r="H16" s="647"/>
      <c r="I16" s="647">
        <v>1084</v>
      </c>
      <c r="J16" s="648"/>
      <c r="K16" s="647">
        <v>1034</v>
      </c>
      <c r="L16" s="648"/>
      <c r="M16" s="647">
        <v>1123</v>
      </c>
      <c r="N16" s="648"/>
      <c r="O16" s="647">
        <v>1081</v>
      </c>
      <c r="P16" s="649"/>
      <c r="Q16" s="647">
        <v>1018</v>
      </c>
    </row>
    <row r="17" spans="1:17" s="42" customFormat="1">
      <c r="A17" s="653" t="s">
        <v>330</v>
      </c>
      <c r="B17" s="653"/>
      <c r="C17" s="647">
        <v>2298</v>
      </c>
      <c r="D17" s="652"/>
      <c r="E17" s="647">
        <v>2635</v>
      </c>
      <c r="F17" s="655"/>
      <c r="G17" s="647">
        <v>2353</v>
      </c>
      <c r="H17" s="652"/>
      <c r="I17" s="647">
        <v>2171</v>
      </c>
      <c r="J17" s="648"/>
      <c r="K17" s="647">
        <v>2004</v>
      </c>
      <c r="L17" s="648"/>
      <c r="M17" s="647">
        <v>2141</v>
      </c>
      <c r="N17" s="648"/>
      <c r="O17" s="647">
        <v>1866</v>
      </c>
      <c r="P17" s="649"/>
      <c r="Q17" s="647">
        <v>1808</v>
      </c>
    </row>
    <row r="18" spans="1:17" s="42" customFormat="1" ht="13.5" thickBot="1">
      <c r="A18" s="653" t="s">
        <v>234</v>
      </c>
      <c r="B18" s="653"/>
      <c r="C18" s="656">
        <v>6231</v>
      </c>
      <c r="D18" s="657"/>
      <c r="E18" s="656">
        <v>6983</v>
      </c>
      <c r="F18" s="657"/>
      <c r="G18" s="656">
        <v>7011</v>
      </c>
      <c r="H18" s="657"/>
      <c r="I18" s="656">
        <v>6523</v>
      </c>
      <c r="J18" s="648"/>
      <c r="K18" s="656">
        <v>6216</v>
      </c>
      <c r="L18" s="648"/>
      <c r="M18" s="656">
        <v>6543</v>
      </c>
      <c r="N18" s="648"/>
      <c r="O18" s="656">
        <v>6258</v>
      </c>
      <c r="P18" s="649"/>
      <c r="Q18" s="656">
        <v>5819</v>
      </c>
    </row>
    <row r="19" spans="1:17" s="42" customFormat="1" ht="13.5" thickTop="1">
      <c r="A19" s="824"/>
      <c r="B19" s="824"/>
      <c r="C19" s="824"/>
      <c r="D19" s="824"/>
      <c r="E19" s="824"/>
      <c r="F19" s="824"/>
      <c r="G19" s="824"/>
      <c r="H19" s="824"/>
      <c r="I19" s="824"/>
      <c r="J19" s="824"/>
      <c r="K19" s="824"/>
      <c r="L19" s="824"/>
      <c r="M19" s="824"/>
      <c r="N19" s="824"/>
      <c r="O19" s="824"/>
      <c r="P19" s="824"/>
      <c r="Q19" s="824"/>
    </row>
    <row r="20" spans="1:17" s="42" customFormat="1">
      <c r="A20" s="825" t="s">
        <v>105</v>
      </c>
      <c r="B20" s="825"/>
      <c r="C20" s="825"/>
      <c r="D20" s="825"/>
      <c r="E20" s="825"/>
      <c r="F20" s="825"/>
      <c r="G20" s="825"/>
      <c r="H20" s="825"/>
      <c r="I20" s="825"/>
      <c r="J20" s="825"/>
      <c r="K20" s="825"/>
      <c r="L20" s="825"/>
      <c r="M20" s="825"/>
      <c r="N20" s="825"/>
      <c r="O20" s="825"/>
      <c r="P20" s="825"/>
      <c r="Q20" s="825"/>
    </row>
    <row r="21" spans="1:17" s="42" customFormat="1">
      <c r="A21" s="653" t="s">
        <v>221</v>
      </c>
      <c r="B21" s="653"/>
      <c r="C21" s="647">
        <v>8849</v>
      </c>
      <c r="D21" s="647"/>
      <c r="E21" s="647">
        <v>9511</v>
      </c>
      <c r="F21" s="647"/>
      <c r="G21" s="647">
        <v>9943</v>
      </c>
      <c r="H21" s="647"/>
      <c r="I21" s="647">
        <v>8662</v>
      </c>
      <c r="J21" s="648"/>
      <c r="K21" s="647">
        <v>8040</v>
      </c>
      <c r="L21" s="648"/>
      <c r="M21" s="647">
        <v>8666</v>
      </c>
      <c r="N21" s="648"/>
      <c r="O21" s="647">
        <v>7370</v>
      </c>
      <c r="P21" s="649"/>
      <c r="Q21" s="647">
        <v>7660</v>
      </c>
    </row>
    <row r="22" spans="1:17" s="42" customFormat="1">
      <c r="A22" s="653" t="s">
        <v>222</v>
      </c>
      <c r="B22" s="653"/>
      <c r="C22" s="647">
        <v>5501</v>
      </c>
      <c r="D22" s="647"/>
      <c r="E22" s="647">
        <v>6234</v>
      </c>
      <c r="F22" s="647"/>
      <c r="G22" s="647">
        <v>6286</v>
      </c>
      <c r="H22" s="647"/>
      <c r="I22" s="647">
        <v>6608</v>
      </c>
      <c r="J22" s="648"/>
      <c r="K22" s="647">
        <v>6594</v>
      </c>
      <c r="L22" s="648"/>
      <c r="M22" s="647">
        <v>6969</v>
      </c>
      <c r="N22" s="648"/>
      <c r="O22" s="647">
        <v>6595</v>
      </c>
      <c r="P22" s="649"/>
      <c r="Q22" s="647">
        <v>6533</v>
      </c>
    </row>
    <row r="23" spans="1:17" s="42" customFormat="1">
      <c r="A23" s="653" t="s">
        <v>223</v>
      </c>
      <c r="B23" s="653"/>
      <c r="C23" s="647">
        <v>11633</v>
      </c>
      <c r="D23" s="647"/>
      <c r="E23" s="647">
        <v>13560</v>
      </c>
      <c r="F23" s="647"/>
      <c r="G23" s="647">
        <v>12135</v>
      </c>
      <c r="H23" s="647"/>
      <c r="I23" s="647">
        <v>11691</v>
      </c>
      <c r="J23" s="648"/>
      <c r="K23" s="647">
        <v>11683</v>
      </c>
      <c r="L23" s="648"/>
      <c r="M23" s="647">
        <v>13062</v>
      </c>
      <c r="N23" s="648"/>
      <c r="O23" s="647">
        <v>11640</v>
      </c>
      <c r="P23" s="649"/>
      <c r="Q23" s="647">
        <v>11544</v>
      </c>
    </row>
    <row r="24" spans="1:17" s="42" customFormat="1">
      <c r="A24" s="650" t="s">
        <v>224</v>
      </c>
      <c r="B24" s="650"/>
      <c r="C24" s="647">
        <v>1575</v>
      </c>
      <c r="D24" s="652"/>
      <c r="E24" s="647">
        <v>1605</v>
      </c>
      <c r="F24" s="652"/>
      <c r="G24" s="647">
        <v>1417</v>
      </c>
      <c r="H24" s="652"/>
      <c r="I24" s="647">
        <v>1280</v>
      </c>
      <c r="J24" s="648"/>
      <c r="K24" s="647">
        <v>1227</v>
      </c>
      <c r="L24" s="648"/>
      <c r="M24" s="647">
        <v>1241</v>
      </c>
      <c r="N24" s="648"/>
      <c r="O24" s="647">
        <v>1123</v>
      </c>
      <c r="P24" s="649"/>
      <c r="Q24" s="647">
        <v>1050</v>
      </c>
    </row>
    <row r="25" spans="1:17" s="42" customFormat="1" ht="13.5" thickBot="1">
      <c r="A25" s="653" t="s">
        <v>235</v>
      </c>
      <c r="B25" s="653"/>
      <c r="C25" s="656">
        <v>27558</v>
      </c>
      <c r="D25" s="657"/>
      <c r="E25" s="656">
        <v>30910</v>
      </c>
      <c r="F25" s="657"/>
      <c r="G25" s="656">
        <v>29781</v>
      </c>
      <c r="H25" s="657"/>
      <c r="I25" s="656">
        <v>28241</v>
      </c>
      <c r="J25" s="648"/>
      <c r="K25" s="656">
        <v>27544</v>
      </c>
      <c r="L25" s="648"/>
      <c r="M25" s="656">
        <v>29938</v>
      </c>
      <c r="N25" s="648"/>
      <c r="O25" s="656">
        <v>26728</v>
      </c>
      <c r="P25" s="649"/>
      <c r="Q25" s="656">
        <v>26787</v>
      </c>
    </row>
    <row r="26" spans="1:17" s="42" customFormat="1" ht="13.5" thickTop="1">
      <c r="A26" s="824"/>
      <c r="B26" s="824"/>
      <c r="C26" s="824"/>
      <c r="D26" s="824"/>
      <c r="E26" s="824"/>
      <c r="F26" s="824"/>
      <c r="G26" s="824"/>
      <c r="H26" s="824"/>
      <c r="I26" s="824"/>
      <c r="J26" s="824"/>
      <c r="K26" s="824"/>
      <c r="L26" s="824"/>
      <c r="M26" s="824"/>
      <c r="N26" s="824"/>
      <c r="O26" s="824"/>
      <c r="P26" s="824"/>
      <c r="Q26" s="824"/>
    </row>
    <row r="27" spans="1:17" s="42" customFormat="1">
      <c r="A27" s="825" t="s">
        <v>106</v>
      </c>
      <c r="B27" s="825"/>
      <c r="C27" s="825"/>
      <c r="D27" s="825"/>
      <c r="E27" s="825"/>
      <c r="F27" s="825"/>
      <c r="G27" s="825"/>
      <c r="H27" s="825"/>
      <c r="I27" s="825"/>
      <c r="J27" s="825"/>
      <c r="K27" s="825"/>
      <c r="L27" s="825"/>
      <c r="M27" s="825"/>
      <c r="N27" s="825"/>
      <c r="O27" s="825"/>
      <c r="P27" s="825"/>
      <c r="Q27" s="825"/>
    </row>
    <row r="28" spans="1:17" s="42" customFormat="1">
      <c r="A28" s="825" t="s">
        <v>107</v>
      </c>
      <c r="B28" s="825"/>
      <c r="C28" s="825"/>
      <c r="D28" s="825"/>
      <c r="E28" s="825"/>
      <c r="F28" s="825"/>
      <c r="G28" s="825"/>
      <c r="H28" s="825"/>
      <c r="I28" s="825"/>
      <c r="J28" s="825"/>
      <c r="K28" s="825"/>
      <c r="L28" s="825"/>
      <c r="M28" s="825"/>
      <c r="N28" s="825"/>
      <c r="O28" s="825"/>
      <c r="P28" s="825"/>
      <c r="Q28" s="825"/>
    </row>
    <row r="29" spans="1:17" s="42" customFormat="1">
      <c r="A29" s="653" t="s">
        <v>236</v>
      </c>
      <c r="B29" s="650"/>
      <c r="C29" s="658">
        <v>22.25</v>
      </c>
      <c r="D29" s="659"/>
      <c r="E29" s="658">
        <v>21.98</v>
      </c>
      <c r="F29" s="659"/>
      <c r="G29" s="658">
        <v>21.91</v>
      </c>
      <c r="H29" s="659"/>
      <c r="I29" s="658">
        <v>23.09</v>
      </c>
      <c r="J29" s="648"/>
      <c r="K29" s="658">
        <v>23.62</v>
      </c>
      <c r="L29" s="648"/>
      <c r="M29" s="658">
        <v>24.18</v>
      </c>
      <c r="N29" s="648"/>
      <c r="O29" s="658">
        <v>25.18</v>
      </c>
      <c r="P29" s="649"/>
      <c r="Q29" s="658">
        <v>27.45</v>
      </c>
    </row>
    <row r="30" spans="1:17" s="42" customFormat="1">
      <c r="A30" s="653" t="s">
        <v>237</v>
      </c>
      <c r="B30" s="650"/>
      <c r="C30" s="660">
        <v>13.56</v>
      </c>
      <c r="D30" s="661"/>
      <c r="E30" s="660">
        <v>13.5</v>
      </c>
      <c r="F30" s="661"/>
      <c r="G30" s="660">
        <v>14.08</v>
      </c>
      <c r="H30" s="661"/>
      <c r="I30" s="660">
        <v>14.41</v>
      </c>
      <c r="J30" s="648"/>
      <c r="K30" s="660">
        <v>14.42</v>
      </c>
      <c r="L30" s="648"/>
      <c r="M30" s="660">
        <v>14.55</v>
      </c>
      <c r="N30" s="648"/>
      <c r="O30" s="660">
        <v>15.54</v>
      </c>
      <c r="P30" s="649"/>
      <c r="Q30" s="660">
        <v>16.68</v>
      </c>
    </row>
    <row r="31" spans="1:17" s="42" customFormat="1">
      <c r="A31" s="650" t="s">
        <v>228</v>
      </c>
      <c r="B31" s="650"/>
      <c r="C31" s="662">
        <v>19.88</v>
      </c>
      <c r="D31" s="662"/>
      <c r="E31" s="662">
        <v>19.77</v>
      </c>
      <c r="F31" s="662"/>
      <c r="G31" s="662">
        <v>19.96</v>
      </c>
      <c r="H31" s="662"/>
      <c r="I31" s="662">
        <v>20.79</v>
      </c>
      <c r="J31" s="648"/>
      <c r="K31" s="662">
        <v>21.17</v>
      </c>
      <c r="L31" s="648"/>
      <c r="M31" s="662">
        <v>21.68</v>
      </c>
      <c r="N31" s="648"/>
      <c r="O31" s="662">
        <v>22.73</v>
      </c>
      <c r="P31" s="649"/>
      <c r="Q31" s="662">
        <v>24.55</v>
      </c>
    </row>
    <row r="32" spans="1:17" s="42" customFormat="1">
      <c r="A32" s="653" t="s">
        <v>238</v>
      </c>
      <c r="B32" s="653"/>
      <c r="C32" s="660">
        <v>13.97</v>
      </c>
      <c r="D32" s="661"/>
      <c r="E32" s="662">
        <v>14.27</v>
      </c>
      <c r="F32" s="661"/>
      <c r="G32" s="662">
        <v>14.65</v>
      </c>
      <c r="H32" s="661"/>
      <c r="I32" s="662">
        <v>14.9</v>
      </c>
      <c r="J32" s="648"/>
      <c r="K32" s="662">
        <v>15.14</v>
      </c>
      <c r="L32" s="648"/>
      <c r="M32" s="662">
        <v>16.14</v>
      </c>
      <c r="N32" s="648"/>
      <c r="O32" s="662">
        <v>16.899999999999999</v>
      </c>
      <c r="P32" s="649"/>
      <c r="Q32" s="662">
        <v>18.18</v>
      </c>
    </row>
    <row r="33" spans="1:28" s="42" customFormat="1">
      <c r="A33" s="653" t="s">
        <v>230</v>
      </c>
      <c r="B33" s="653"/>
      <c r="C33" s="663">
        <v>17.48</v>
      </c>
      <c r="D33" s="662"/>
      <c r="E33" s="663">
        <v>17.54</v>
      </c>
      <c r="F33" s="662"/>
      <c r="G33" s="663">
        <v>17.66</v>
      </c>
      <c r="H33" s="662"/>
      <c r="I33" s="663">
        <v>18.440000000000001</v>
      </c>
      <c r="J33" s="648"/>
      <c r="K33" s="663">
        <v>18.79</v>
      </c>
      <c r="L33" s="648"/>
      <c r="M33" s="663">
        <v>19.510000000000002</v>
      </c>
      <c r="N33" s="648"/>
      <c r="O33" s="663">
        <v>20.34</v>
      </c>
      <c r="P33" s="649"/>
      <c r="Q33" s="663">
        <v>22.08</v>
      </c>
    </row>
    <row r="34" spans="1:28" s="42" customFormat="1">
      <c r="A34" s="653" t="s">
        <v>222</v>
      </c>
      <c r="B34" s="653"/>
      <c r="C34" s="662">
        <v>51.18</v>
      </c>
      <c r="D34" s="662"/>
      <c r="E34" s="662">
        <v>53.26</v>
      </c>
      <c r="F34" s="662"/>
      <c r="G34" s="662">
        <v>54.71</v>
      </c>
      <c r="H34" s="662"/>
      <c r="I34" s="662">
        <v>55.89</v>
      </c>
      <c r="J34" s="648"/>
      <c r="K34" s="662">
        <v>56.64</v>
      </c>
      <c r="L34" s="648"/>
      <c r="M34" s="662">
        <v>59.15</v>
      </c>
      <c r="N34" s="648"/>
      <c r="O34" s="662">
        <v>60.43</v>
      </c>
      <c r="P34" s="649"/>
      <c r="Q34" s="662">
        <v>66.22</v>
      </c>
    </row>
    <row r="35" spans="1:28" s="42" customFormat="1">
      <c r="A35" s="653" t="s">
        <v>223</v>
      </c>
      <c r="B35" s="653"/>
      <c r="C35" s="660">
        <v>36.46</v>
      </c>
      <c r="D35" s="662"/>
      <c r="E35" s="660">
        <v>35.29</v>
      </c>
      <c r="F35" s="662"/>
      <c r="G35" s="660">
        <v>35.869999999999997</v>
      </c>
      <c r="H35" s="662"/>
      <c r="I35" s="660">
        <v>37.67</v>
      </c>
      <c r="J35" s="648"/>
      <c r="K35" s="660">
        <v>39.1</v>
      </c>
      <c r="L35" s="648"/>
      <c r="M35" s="660">
        <v>38.85</v>
      </c>
      <c r="N35" s="648"/>
      <c r="O35" s="660">
        <v>39.85</v>
      </c>
      <c r="P35" s="649"/>
      <c r="Q35" s="660">
        <v>42.66</v>
      </c>
    </row>
    <row r="36" spans="1:28" s="42" customFormat="1">
      <c r="A36" s="653" t="s">
        <v>233</v>
      </c>
      <c r="B36" s="653"/>
      <c r="C36" s="662">
        <v>47.18</v>
      </c>
      <c r="D36" s="662"/>
      <c r="E36" s="662">
        <v>48.17</v>
      </c>
      <c r="F36" s="662"/>
      <c r="G36" s="662">
        <v>49.49</v>
      </c>
      <c r="H36" s="662"/>
      <c r="I36" s="662">
        <v>51.05</v>
      </c>
      <c r="J36" s="648"/>
      <c r="K36" s="662">
        <v>52.18</v>
      </c>
      <c r="L36" s="648"/>
      <c r="M36" s="662">
        <v>53.93</v>
      </c>
      <c r="N36" s="648"/>
      <c r="O36" s="662">
        <v>55.06</v>
      </c>
      <c r="P36" s="649"/>
      <c r="Q36" s="662">
        <v>59.82</v>
      </c>
    </row>
    <row r="37" spans="1:28" s="42" customFormat="1">
      <c r="A37" s="653" t="s">
        <v>330</v>
      </c>
      <c r="B37" s="653"/>
      <c r="C37" s="662">
        <v>7.28</v>
      </c>
      <c r="D37" s="661"/>
      <c r="E37" s="662">
        <v>7.27</v>
      </c>
      <c r="F37" s="661"/>
      <c r="G37" s="662">
        <v>7.96</v>
      </c>
      <c r="H37" s="661"/>
      <c r="I37" s="662">
        <v>8.39</v>
      </c>
      <c r="J37" s="648"/>
      <c r="K37" s="662">
        <v>8.56</v>
      </c>
      <c r="L37" s="648"/>
      <c r="M37" s="662">
        <v>8.5</v>
      </c>
      <c r="N37" s="648"/>
      <c r="O37" s="662">
        <v>8.7799999999999994</v>
      </c>
      <c r="P37" s="649"/>
      <c r="Q37" s="662">
        <v>9.0500000000000007</v>
      </c>
    </row>
    <row r="38" spans="1:28" s="42" customFormat="1" ht="13.5" thickBot="1">
      <c r="A38" s="653" t="s">
        <v>239</v>
      </c>
      <c r="B38" s="653"/>
      <c r="C38" s="664">
        <v>18.28</v>
      </c>
      <c r="D38" s="665"/>
      <c r="E38" s="664">
        <v>18.239999999999998</v>
      </c>
      <c r="F38" s="665"/>
      <c r="G38" s="664">
        <v>19.21</v>
      </c>
      <c r="H38" s="665"/>
      <c r="I38" s="664">
        <v>20.51</v>
      </c>
      <c r="J38" s="648"/>
      <c r="K38" s="664">
        <v>21.05</v>
      </c>
      <c r="L38" s="648"/>
      <c r="M38" s="664">
        <v>21.81</v>
      </c>
      <c r="N38" s="648"/>
      <c r="O38" s="664">
        <v>22.89</v>
      </c>
      <c r="P38" s="649"/>
      <c r="Q38" s="664">
        <v>24.64</v>
      </c>
    </row>
    <row r="39" spans="1:28" s="42" customFormat="1" ht="13.5" thickTop="1">
      <c r="A39" s="828"/>
      <c r="B39" s="828"/>
      <c r="C39" s="828"/>
      <c r="D39" s="828"/>
      <c r="E39" s="828"/>
      <c r="F39" s="828"/>
      <c r="G39" s="828"/>
      <c r="H39" s="828"/>
      <c r="I39" s="828"/>
      <c r="J39" s="828"/>
      <c r="K39" s="828"/>
      <c r="L39" s="828"/>
      <c r="M39" s="828"/>
      <c r="N39" s="828"/>
      <c r="O39" s="828"/>
      <c r="P39" s="828"/>
      <c r="Q39" s="828"/>
    </row>
    <row r="40" spans="1:28" s="42" customFormat="1">
      <c r="A40" s="825" t="s">
        <v>108</v>
      </c>
      <c r="B40" s="825"/>
      <c r="C40" s="825"/>
      <c r="D40" s="825"/>
      <c r="E40" s="825"/>
      <c r="F40" s="825"/>
      <c r="G40" s="825"/>
      <c r="H40" s="825"/>
      <c r="I40" s="825"/>
      <c r="J40" s="825"/>
      <c r="K40" s="825"/>
      <c r="L40" s="825"/>
      <c r="M40" s="825"/>
      <c r="N40" s="825"/>
      <c r="O40" s="825"/>
      <c r="P40" s="825"/>
      <c r="Q40" s="825"/>
    </row>
    <row r="41" spans="1:28" s="42" customFormat="1">
      <c r="A41" s="653" t="s">
        <v>221</v>
      </c>
      <c r="B41" s="653"/>
      <c r="C41" s="658">
        <v>1.45</v>
      </c>
      <c r="D41" s="659"/>
      <c r="E41" s="658">
        <v>1.33</v>
      </c>
      <c r="F41" s="659"/>
      <c r="G41" s="658">
        <v>1.4</v>
      </c>
      <c r="H41" s="659"/>
      <c r="I41" s="658">
        <v>1.48</v>
      </c>
      <c r="J41" s="648"/>
      <c r="K41" s="658">
        <v>1.48</v>
      </c>
      <c r="L41" s="648"/>
      <c r="M41" s="658">
        <v>1.42</v>
      </c>
      <c r="N41" s="648"/>
      <c r="O41" s="658">
        <v>1.56</v>
      </c>
      <c r="P41" s="649"/>
      <c r="Q41" s="658">
        <v>1.57</v>
      </c>
    </row>
    <row r="42" spans="1:28" s="42" customFormat="1">
      <c r="A42" s="653" t="s">
        <v>222</v>
      </c>
      <c r="B42" s="653"/>
      <c r="C42" s="662">
        <v>1.83</v>
      </c>
      <c r="D42" s="662"/>
      <c r="E42" s="662">
        <v>1.88</v>
      </c>
      <c r="F42" s="662"/>
      <c r="G42" s="662">
        <v>1.99</v>
      </c>
      <c r="H42" s="662"/>
      <c r="I42" s="662">
        <v>2.02</v>
      </c>
      <c r="J42" s="648"/>
      <c r="K42" s="662">
        <v>2.04</v>
      </c>
      <c r="L42" s="648"/>
      <c r="M42" s="662">
        <v>2.2599999999999998</v>
      </c>
      <c r="N42" s="648"/>
      <c r="O42" s="662">
        <v>2.3199999999999998</v>
      </c>
      <c r="P42" s="649"/>
      <c r="Q42" s="662">
        <v>2.41</v>
      </c>
    </row>
    <row r="43" spans="1:28" s="42" customFormat="1">
      <c r="A43" s="653" t="s">
        <v>223</v>
      </c>
      <c r="B43" s="653"/>
      <c r="C43" s="662">
        <v>0.49</v>
      </c>
      <c r="D43" s="662"/>
      <c r="E43" s="662">
        <v>0.48</v>
      </c>
      <c r="F43" s="662"/>
      <c r="G43" s="662">
        <v>0.51</v>
      </c>
      <c r="H43" s="662"/>
      <c r="I43" s="662">
        <v>0.55000000000000004</v>
      </c>
      <c r="J43" s="648"/>
      <c r="K43" s="662">
        <v>0.55000000000000004</v>
      </c>
      <c r="L43" s="648"/>
      <c r="M43" s="662">
        <v>0.53</v>
      </c>
      <c r="N43" s="648"/>
      <c r="O43" s="662">
        <v>0.52</v>
      </c>
      <c r="P43" s="649"/>
      <c r="Q43" s="662">
        <v>0.56000000000000005</v>
      </c>
    </row>
    <row r="44" spans="1:28" s="42" customFormat="1">
      <c r="A44" s="650" t="s">
        <v>224</v>
      </c>
      <c r="B44" s="650"/>
      <c r="C44" s="662">
        <v>0.74</v>
      </c>
      <c r="D44" s="661"/>
      <c r="E44" s="662">
        <v>0.64</v>
      </c>
      <c r="F44" s="661"/>
      <c r="G44" s="662">
        <v>0.64</v>
      </c>
      <c r="H44" s="661"/>
      <c r="I44" s="662">
        <v>0.59</v>
      </c>
      <c r="J44" s="648"/>
      <c r="K44" s="662">
        <v>0.6</v>
      </c>
      <c r="L44" s="648"/>
      <c r="M44" s="662">
        <v>0.59</v>
      </c>
      <c r="N44" s="648"/>
      <c r="O44" s="662">
        <v>0.57999999999999996</v>
      </c>
      <c r="P44" s="649"/>
      <c r="Q44" s="662">
        <v>0.63</v>
      </c>
    </row>
    <row r="45" spans="1:28" s="42" customFormat="1" ht="13.5" thickBot="1">
      <c r="A45" s="653" t="s">
        <v>240</v>
      </c>
      <c r="B45" s="653"/>
      <c r="C45" s="664">
        <v>1.08</v>
      </c>
      <c r="D45" s="665"/>
      <c r="E45" s="664">
        <v>1.03</v>
      </c>
      <c r="F45" s="665"/>
      <c r="G45" s="664">
        <v>1.1200000000000001</v>
      </c>
      <c r="H45" s="665"/>
      <c r="I45" s="664">
        <v>1.18</v>
      </c>
      <c r="J45" s="648"/>
      <c r="K45" s="664">
        <v>1.18</v>
      </c>
      <c r="L45" s="648"/>
      <c r="M45" s="664">
        <v>1.2</v>
      </c>
      <c r="N45" s="648"/>
      <c r="O45" s="664">
        <v>1.25</v>
      </c>
      <c r="P45" s="649"/>
      <c r="Q45" s="664">
        <v>1.3</v>
      </c>
    </row>
    <row r="46" spans="1:28" s="42" customFormat="1" ht="13.5" thickTop="1">
      <c r="A46" s="824"/>
      <c r="B46" s="824"/>
      <c r="C46" s="824"/>
      <c r="D46" s="824"/>
      <c r="E46" s="824"/>
      <c r="F46" s="824"/>
      <c r="G46" s="824"/>
      <c r="H46" s="824"/>
      <c r="I46" s="824"/>
      <c r="J46" s="824"/>
      <c r="K46" s="824"/>
      <c r="L46" s="824"/>
      <c r="M46" s="824"/>
      <c r="N46" s="824"/>
      <c r="O46" s="824"/>
      <c r="P46" s="824"/>
      <c r="Q46" s="824"/>
    </row>
    <row r="47" spans="1:28" s="42" customFormat="1">
      <c r="A47" s="825" t="s">
        <v>109</v>
      </c>
      <c r="B47" s="825"/>
      <c r="C47" s="825"/>
      <c r="D47" s="825"/>
      <c r="E47" s="825"/>
      <c r="F47" s="825"/>
      <c r="G47" s="825"/>
      <c r="H47" s="825"/>
      <c r="I47" s="825"/>
      <c r="J47" s="825"/>
      <c r="K47" s="825"/>
      <c r="L47" s="825"/>
      <c r="M47" s="825"/>
      <c r="N47" s="825"/>
      <c r="O47" s="825"/>
      <c r="P47" s="825"/>
      <c r="Q47" s="825"/>
    </row>
    <row r="48" spans="1:28" s="42" customFormat="1">
      <c r="A48" s="825" t="s">
        <v>110</v>
      </c>
      <c r="B48" s="825"/>
      <c r="C48" s="825"/>
      <c r="D48" s="825"/>
      <c r="E48" s="825"/>
      <c r="F48" s="825"/>
      <c r="G48" s="825"/>
      <c r="H48" s="825"/>
      <c r="I48" s="825"/>
      <c r="J48" s="825"/>
      <c r="K48" s="825"/>
      <c r="L48" s="825"/>
      <c r="M48" s="825"/>
      <c r="N48" s="825"/>
      <c r="O48" s="825"/>
      <c r="P48" s="825"/>
      <c r="Q48" s="825"/>
      <c r="T48" s="154"/>
      <c r="V48" s="153"/>
      <c r="W48" s="153"/>
      <c r="Y48" s="153"/>
      <c r="Z48" s="153"/>
      <c r="AB48" s="154"/>
    </row>
    <row r="49" spans="1:28" s="42" customFormat="1">
      <c r="A49" s="653" t="s">
        <v>236</v>
      </c>
      <c r="B49" s="650"/>
      <c r="C49" s="666">
        <v>5.7000000000000002E-2</v>
      </c>
      <c r="D49" s="667"/>
      <c r="E49" s="666">
        <v>0.16800000000000001</v>
      </c>
      <c r="F49" s="667"/>
      <c r="G49" s="666">
        <v>0.215</v>
      </c>
      <c r="H49" s="667"/>
      <c r="I49" s="666">
        <v>0.28100000000000003</v>
      </c>
      <c r="J49" s="648"/>
      <c r="K49" s="666">
        <v>9.8000000000000004E-2</v>
      </c>
      <c r="L49" s="668"/>
      <c r="M49" s="666">
        <v>1.7000000000000001E-2</v>
      </c>
      <c r="N49" s="648"/>
      <c r="O49" s="666">
        <v>-4.7E-2</v>
      </c>
      <c r="P49" s="649"/>
      <c r="Q49" s="666">
        <v>-7.0999999999999994E-2</v>
      </c>
      <c r="T49" s="151"/>
      <c r="V49" s="156"/>
      <c r="Z49" s="155"/>
    </row>
    <row r="50" spans="1:28" s="42" customFormat="1">
      <c r="A50" s="653" t="s">
        <v>237</v>
      </c>
      <c r="B50" s="650"/>
      <c r="C50" s="666">
        <v>-0.14099999999999999</v>
      </c>
      <c r="D50" s="667"/>
      <c r="E50" s="666">
        <v>-6.4000000000000001E-2</v>
      </c>
      <c r="F50" s="667"/>
      <c r="G50" s="666">
        <v>-5.1999999999999998E-2</v>
      </c>
      <c r="H50" s="667"/>
      <c r="I50" s="666">
        <v>0.185</v>
      </c>
      <c r="J50" s="648"/>
      <c r="K50" s="666">
        <v>6.4000000000000001E-2</v>
      </c>
      <c r="L50" s="668"/>
      <c r="M50" s="666">
        <v>0.01</v>
      </c>
      <c r="N50" s="648"/>
      <c r="O50" s="666">
        <v>-2.1999999999999999E-2</v>
      </c>
      <c r="P50" s="649"/>
      <c r="Q50" s="666">
        <v>-4.8000000000000001E-2</v>
      </c>
      <c r="T50" s="151"/>
      <c r="V50" s="156"/>
      <c r="Z50" s="155"/>
    </row>
    <row r="51" spans="1:28" s="42" customFormat="1">
      <c r="A51" s="653" t="s">
        <v>228</v>
      </c>
      <c r="B51" s="650"/>
      <c r="C51" s="666">
        <v>-6.0000000000000001E-3</v>
      </c>
      <c r="D51" s="667"/>
      <c r="E51" s="666">
        <v>9.7000000000000003E-2</v>
      </c>
      <c r="F51" s="667"/>
      <c r="G51" s="666">
        <v>0.13500000000000001</v>
      </c>
      <c r="H51" s="667"/>
      <c r="I51" s="666">
        <v>0.254</v>
      </c>
      <c r="J51" s="648"/>
      <c r="K51" s="666">
        <v>8.8999999999999996E-2</v>
      </c>
      <c r="L51" s="668"/>
      <c r="M51" s="666">
        <v>1.4999999999999999E-2</v>
      </c>
      <c r="N51" s="648"/>
      <c r="O51" s="666">
        <v>-4.1000000000000002E-2</v>
      </c>
      <c r="P51" s="649"/>
      <c r="Q51" s="666">
        <v>-6.5000000000000002E-2</v>
      </c>
      <c r="T51" s="151"/>
      <c r="V51" s="156"/>
      <c r="Z51" s="155"/>
    </row>
    <row r="52" spans="1:28" s="42" customFormat="1">
      <c r="A52" s="653" t="s">
        <v>238</v>
      </c>
      <c r="B52" s="653"/>
      <c r="C52" s="666">
        <v>0.23699999999999999</v>
      </c>
      <c r="D52" s="667"/>
      <c r="E52" s="666">
        <v>0.32300000000000001</v>
      </c>
      <c r="F52" s="667"/>
      <c r="G52" s="666">
        <v>0.28599999999999998</v>
      </c>
      <c r="H52" s="667"/>
      <c r="I52" s="666">
        <v>0.186</v>
      </c>
      <c r="J52" s="648"/>
      <c r="K52" s="666">
        <v>3.5999999999999997E-2</v>
      </c>
      <c r="L52" s="669"/>
      <c r="M52" s="666">
        <v>-0.04</v>
      </c>
      <c r="N52" s="648"/>
      <c r="O52" s="666">
        <v>-0.13100000000000001</v>
      </c>
      <c r="P52" s="649"/>
      <c r="Q52" s="666">
        <v>-0.113</v>
      </c>
      <c r="T52" s="151"/>
      <c r="V52" s="156"/>
      <c r="Z52" s="157"/>
    </row>
    <row r="53" spans="1:28" s="42" customFormat="1">
      <c r="A53" s="653" t="s">
        <v>241</v>
      </c>
      <c r="B53" s="653"/>
      <c r="C53" s="666">
        <v>0.08</v>
      </c>
      <c r="D53" s="667"/>
      <c r="E53" s="666">
        <v>0.17899999999999999</v>
      </c>
      <c r="F53" s="667"/>
      <c r="G53" s="666">
        <v>0.19600000000000001</v>
      </c>
      <c r="H53" s="667"/>
      <c r="I53" s="666">
        <v>0.22600000000000001</v>
      </c>
      <c r="J53" s="648"/>
      <c r="K53" s="666">
        <v>6.8000000000000005E-2</v>
      </c>
      <c r="L53" s="668"/>
      <c r="M53" s="666">
        <v>-8.0000000000000002E-3</v>
      </c>
      <c r="N53" s="648"/>
      <c r="O53" s="666">
        <v>-0.08</v>
      </c>
      <c r="P53" s="649"/>
      <c r="Q53" s="666">
        <v>-8.4000000000000005E-2</v>
      </c>
      <c r="T53" s="151"/>
      <c r="V53" s="156"/>
      <c r="Z53" s="155"/>
    </row>
    <row r="54" spans="1:28" s="42" customFormat="1">
      <c r="A54" s="653" t="s">
        <v>222</v>
      </c>
      <c r="B54" s="653"/>
      <c r="C54" s="666">
        <v>0.313</v>
      </c>
      <c r="D54" s="667"/>
      <c r="E54" s="666">
        <v>0.32400000000000001</v>
      </c>
      <c r="F54" s="667"/>
      <c r="G54" s="666">
        <v>0.41099999999999998</v>
      </c>
      <c r="H54" s="667"/>
      <c r="I54" s="666">
        <v>0.32700000000000001</v>
      </c>
      <c r="J54" s="648"/>
      <c r="K54" s="666">
        <v>0.108</v>
      </c>
      <c r="L54" s="669"/>
      <c r="M54" s="666">
        <v>0.115</v>
      </c>
      <c r="N54" s="648"/>
      <c r="O54" s="666">
        <v>4.3999999999999997E-2</v>
      </c>
      <c r="P54" s="649"/>
      <c r="Q54" s="666">
        <v>-6.8000000000000005E-2</v>
      </c>
      <c r="T54" s="151"/>
      <c r="V54" s="156"/>
      <c r="Z54" s="157"/>
    </row>
    <row r="55" spans="1:28" s="42" customFormat="1">
      <c r="A55" s="653" t="s">
        <v>223</v>
      </c>
      <c r="B55" s="653"/>
      <c r="C55" s="666">
        <v>-0.11600000000000001</v>
      </c>
      <c r="D55" s="667"/>
      <c r="E55" s="666">
        <v>-0.06</v>
      </c>
      <c r="F55" s="667"/>
      <c r="G55" s="666">
        <v>3.0000000000000001E-3</v>
      </c>
      <c r="H55" s="667"/>
      <c r="I55" s="666">
        <v>0.26900000000000002</v>
      </c>
      <c r="J55" s="648"/>
      <c r="K55" s="666">
        <v>1.2E-2</v>
      </c>
      <c r="L55" s="669"/>
      <c r="M55" s="666">
        <v>-2.4E-2</v>
      </c>
      <c r="N55" s="648"/>
      <c r="O55" s="666">
        <v>-4.1000000000000002E-2</v>
      </c>
      <c r="P55" s="649"/>
      <c r="Q55" s="666">
        <v>-4.2000000000000003E-2</v>
      </c>
      <c r="T55" s="151"/>
      <c r="V55" s="156"/>
      <c r="Z55" s="157"/>
    </row>
    <row r="56" spans="1:28" s="42" customFormat="1">
      <c r="A56" s="653" t="s">
        <v>242</v>
      </c>
      <c r="B56" s="653"/>
      <c r="C56" s="666">
        <v>0.16</v>
      </c>
      <c r="D56" s="667"/>
      <c r="E56" s="666">
        <v>0.186</v>
      </c>
      <c r="F56" s="667"/>
      <c r="G56" s="666">
        <v>0.26800000000000002</v>
      </c>
      <c r="H56" s="667"/>
      <c r="I56" s="666">
        <v>0.311</v>
      </c>
      <c r="J56" s="648"/>
      <c r="K56" s="666">
        <v>8.2000000000000003E-2</v>
      </c>
      <c r="L56" s="669"/>
      <c r="M56" s="666">
        <v>7.5999999999999998E-2</v>
      </c>
      <c r="N56" s="648"/>
      <c r="O56" s="666">
        <v>2.1000000000000001E-2</v>
      </c>
      <c r="P56" s="649"/>
      <c r="Q56" s="666">
        <v>-6.0999999999999999E-2</v>
      </c>
      <c r="T56" s="151"/>
      <c r="V56" s="156"/>
      <c r="Z56" s="157"/>
    </row>
    <row r="57" spans="1:28" s="42" customFormat="1">
      <c r="A57" s="653" t="s">
        <v>330</v>
      </c>
      <c r="B57" s="653"/>
      <c r="C57" s="666">
        <v>-2.3E-2</v>
      </c>
      <c r="D57" s="667"/>
      <c r="E57" s="666">
        <v>-1.2999999999999999E-2</v>
      </c>
      <c r="F57" s="667"/>
      <c r="G57" s="666">
        <v>-2.1999999999999999E-2</v>
      </c>
      <c r="H57" s="667"/>
      <c r="I57" s="666">
        <v>0.126</v>
      </c>
      <c r="J57" s="648"/>
      <c r="K57" s="666">
        <v>-0.128</v>
      </c>
      <c r="L57" s="669"/>
      <c r="M57" s="666">
        <v>-0.187</v>
      </c>
      <c r="N57" s="648"/>
      <c r="O57" s="666">
        <v>-0.20699999999999999</v>
      </c>
      <c r="P57" s="649"/>
      <c r="Q57" s="666">
        <v>-0.16700000000000001</v>
      </c>
      <c r="T57" s="151"/>
      <c r="V57" s="156"/>
      <c r="Z57" s="157"/>
    </row>
    <row r="58" spans="1:28" s="42" customFormat="1">
      <c r="A58" s="653" t="s">
        <v>243</v>
      </c>
      <c r="B58" s="653"/>
      <c r="C58" s="666">
        <v>0.05</v>
      </c>
      <c r="D58" s="667"/>
      <c r="E58" s="666">
        <v>9.9000000000000005E-2</v>
      </c>
      <c r="F58" s="667"/>
      <c r="G58" s="666">
        <v>0.122</v>
      </c>
      <c r="H58" s="667"/>
      <c r="I58" s="666">
        <v>0.20300000000000001</v>
      </c>
      <c r="J58" s="648"/>
      <c r="K58" s="666">
        <v>-2E-3</v>
      </c>
      <c r="L58" s="668"/>
      <c r="M58" s="666">
        <v>-6.3E-2</v>
      </c>
      <c r="N58" s="648"/>
      <c r="O58" s="666">
        <v>-0.107</v>
      </c>
      <c r="P58" s="649"/>
      <c r="Q58" s="666">
        <v>-0.108</v>
      </c>
      <c r="T58" s="151"/>
      <c r="V58" s="156"/>
      <c r="Z58" s="155"/>
    </row>
    <row r="59" spans="1:28" s="42" customFormat="1">
      <c r="A59" s="824"/>
      <c r="B59" s="824"/>
      <c r="C59" s="824"/>
      <c r="D59" s="824"/>
      <c r="E59" s="824"/>
      <c r="F59" s="824"/>
      <c r="G59" s="824"/>
      <c r="H59" s="824"/>
      <c r="I59" s="824"/>
      <c r="J59" s="824"/>
      <c r="K59" s="824"/>
      <c r="L59" s="824"/>
      <c r="M59" s="824"/>
      <c r="N59" s="824"/>
      <c r="O59" s="824"/>
      <c r="P59" s="824"/>
      <c r="Q59" s="824"/>
      <c r="T59" s="151"/>
      <c r="V59" s="156"/>
      <c r="Z59" s="155"/>
    </row>
    <row r="60" spans="1:28" s="153" customFormat="1">
      <c r="A60" s="825" t="s">
        <v>111</v>
      </c>
      <c r="B60" s="825"/>
      <c r="C60" s="825"/>
      <c r="D60" s="825"/>
      <c r="E60" s="825"/>
      <c r="F60" s="825"/>
      <c r="G60" s="825"/>
      <c r="H60" s="825"/>
      <c r="I60" s="825"/>
      <c r="J60" s="825"/>
      <c r="K60" s="825"/>
      <c r="L60" s="825"/>
      <c r="M60" s="825"/>
      <c r="N60" s="825"/>
      <c r="O60" s="825"/>
      <c r="P60" s="825"/>
      <c r="Q60" s="825"/>
    </row>
    <row r="61" spans="1:28" s="42" customFormat="1">
      <c r="A61" s="653" t="s">
        <v>219</v>
      </c>
      <c r="B61" s="650"/>
      <c r="C61" s="666">
        <v>-3.0000000000000001E-3</v>
      </c>
      <c r="D61" s="667"/>
      <c r="E61" s="666">
        <v>7.9000000000000001E-2</v>
      </c>
      <c r="F61" s="667"/>
      <c r="G61" s="666">
        <v>0.114</v>
      </c>
      <c r="H61" s="667"/>
      <c r="I61" s="666">
        <v>0.32100000000000001</v>
      </c>
      <c r="J61" s="648"/>
      <c r="K61" s="666">
        <v>0.16600000000000001</v>
      </c>
      <c r="L61" s="668"/>
      <c r="M61" s="666">
        <v>0.11799999999999999</v>
      </c>
      <c r="N61" s="648"/>
      <c r="O61" s="666">
        <v>9.5000000000000001E-2</v>
      </c>
      <c r="P61" s="649"/>
      <c r="Q61" s="666">
        <v>0.104</v>
      </c>
      <c r="T61" s="155"/>
      <c r="V61" s="155"/>
      <c r="Z61" s="155"/>
      <c r="AB61" s="155"/>
    </row>
    <row r="62" spans="1:28" s="42" customFormat="1">
      <c r="A62" s="653" t="s">
        <v>237</v>
      </c>
      <c r="B62" s="650"/>
      <c r="C62" s="666">
        <v>-0.111</v>
      </c>
      <c r="D62" s="667"/>
      <c r="E62" s="666">
        <v>-4.8000000000000001E-2</v>
      </c>
      <c r="F62" s="667"/>
      <c r="G62" s="666">
        <v>-3.3000000000000002E-2</v>
      </c>
      <c r="H62" s="667"/>
      <c r="I62" s="666">
        <v>0.27600000000000002</v>
      </c>
      <c r="J62" s="648"/>
      <c r="K62" s="666">
        <v>0.13100000000000001</v>
      </c>
      <c r="L62" s="668"/>
      <c r="M62" s="666">
        <v>0.09</v>
      </c>
      <c r="N62" s="648"/>
      <c r="O62" s="666">
        <v>7.9000000000000001E-2</v>
      </c>
      <c r="P62" s="649"/>
      <c r="Q62" s="666">
        <v>0.10299999999999999</v>
      </c>
      <c r="T62" s="155"/>
      <c r="V62" s="155"/>
      <c r="Z62" s="155"/>
      <c r="AB62" s="155"/>
    </row>
    <row r="63" spans="1:28" s="42" customFormat="1">
      <c r="A63" s="650" t="s">
        <v>228</v>
      </c>
      <c r="B63" s="650"/>
      <c r="C63" s="666">
        <v>-2.5000000000000001E-2</v>
      </c>
      <c r="D63" s="667"/>
      <c r="E63" s="666">
        <v>5.3999999999999999E-2</v>
      </c>
      <c r="F63" s="667"/>
      <c r="G63" s="666">
        <v>8.5000000000000006E-2</v>
      </c>
      <c r="H63" s="667"/>
      <c r="I63" s="666">
        <v>0.312</v>
      </c>
      <c r="J63" s="648"/>
      <c r="K63" s="666">
        <v>0.16</v>
      </c>
      <c r="L63" s="668"/>
      <c r="M63" s="666">
        <v>0.113</v>
      </c>
      <c r="N63" s="648"/>
      <c r="O63" s="666">
        <v>9.1999999999999998E-2</v>
      </c>
      <c r="P63" s="649"/>
      <c r="Q63" s="666">
        <v>0.104</v>
      </c>
      <c r="T63" s="155"/>
      <c r="V63" s="155"/>
      <c r="Z63" s="155"/>
      <c r="AB63" s="155"/>
    </row>
    <row r="64" spans="1:28" s="42" customFormat="1">
      <c r="A64" s="653" t="s">
        <v>229</v>
      </c>
      <c r="B64" s="653"/>
      <c r="C64" s="666">
        <v>0.14599999999999999</v>
      </c>
      <c r="D64" s="667"/>
      <c r="E64" s="666">
        <v>0.22900000000000001</v>
      </c>
      <c r="F64" s="667"/>
      <c r="G64" s="666">
        <v>0.25800000000000001</v>
      </c>
      <c r="H64" s="667"/>
      <c r="I64" s="666">
        <v>0.29799999999999999</v>
      </c>
      <c r="J64" s="648"/>
      <c r="K64" s="666">
        <v>0.123</v>
      </c>
      <c r="L64" s="668"/>
      <c r="M64" s="666">
        <v>8.5999999999999993E-2</v>
      </c>
      <c r="N64" s="648"/>
      <c r="O64" s="666">
        <v>3.0000000000000001E-3</v>
      </c>
      <c r="P64" s="649"/>
      <c r="Q64" s="666">
        <v>8.2000000000000003E-2</v>
      </c>
      <c r="T64" s="155"/>
      <c r="V64" s="155"/>
      <c r="Z64" s="155"/>
      <c r="AB64" s="155"/>
    </row>
    <row r="65" spans="1:28" s="42" customFormat="1">
      <c r="A65" s="653" t="s">
        <v>241</v>
      </c>
      <c r="B65" s="653"/>
      <c r="C65" s="666">
        <v>2.5000000000000001E-2</v>
      </c>
      <c r="D65" s="667"/>
      <c r="E65" s="666">
        <v>0.106</v>
      </c>
      <c r="F65" s="667"/>
      <c r="G65" s="666">
        <v>0.14199999999999999</v>
      </c>
      <c r="H65" s="667"/>
      <c r="I65" s="666">
        <v>0.308</v>
      </c>
      <c r="J65" s="668"/>
      <c r="K65" s="666">
        <v>0.14799999999999999</v>
      </c>
      <c r="L65" s="668"/>
      <c r="M65" s="666">
        <v>0.104</v>
      </c>
      <c r="N65" s="648"/>
      <c r="O65" s="666">
        <v>0.06</v>
      </c>
      <c r="P65" s="649"/>
      <c r="Q65" s="666">
        <v>9.7000000000000003E-2</v>
      </c>
      <c r="T65" s="155"/>
      <c r="V65" s="155"/>
      <c r="Z65" s="155"/>
      <c r="AB65" s="155"/>
    </row>
    <row r="66" spans="1:28" s="42" customFormat="1">
      <c r="A66" s="653" t="s">
        <v>222</v>
      </c>
      <c r="B66" s="653"/>
      <c r="C66" s="666">
        <v>0.27500000000000002</v>
      </c>
      <c r="D66" s="667"/>
      <c r="E66" s="666">
        <v>0.38100000000000001</v>
      </c>
      <c r="F66" s="667"/>
      <c r="G66" s="666">
        <v>0.51800000000000002</v>
      </c>
      <c r="H66" s="667"/>
      <c r="I66" s="666">
        <v>0.44</v>
      </c>
      <c r="J66" s="648"/>
      <c r="K66" s="666">
        <v>0.22500000000000001</v>
      </c>
      <c r="L66" s="668"/>
      <c r="M66" s="666">
        <v>0.23799999999999999</v>
      </c>
      <c r="N66" s="648"/>
      <c r="O66" s="666">
        <v>0.152</v>
      </c>
      <c r="P66" s="649"/>
      <c r="Q66" s="666">
        <v>0.10299999999999999</v>
      </c>
      <c r="T66" s="155"/>
      <c r="V66" s="155"/>
      <c r="Z66" s="155"/>
      <c r="AB66" s="155"/>
    </row>
    <row r="67" spans="1:28" s="42" customFormat="1">
      <c r="A67" s="653" t="s">
        <v>223</v>
      </c>
      <c r="B67" s="653"/>
      <c r="C67" s="666">
        <v>-0.28000000000000003</v>
      </c>
      <c r="D67" s="667"/>
      <c r="E67" s="666">
        <v>-0.246</v>
      </c>
      <c r="F67" s="667"/>
      <c r="G67" s="666">
        <v>-0.19400000000000001</v>
      </c>
      <c r="H67" s="667"/>
      <c r="I67" s="666">
        <v>0.29599999999999999</v>
      </c>
      <c r="J67" s="648"/>
      <c r="K67" s="666">
        <v>8.5999999999999993E-2</v>
      </c>
      <c r="L67" s="668"/>
      <c r="M67" s="666">
        <v>7.2999999999999995E-2</v>
      </c>
      <c r="N67" s="648"/>
      <c r="O67" s="666">
        <v>6.7000000000000004E-2</v>
      </c>
      <c r="P67" s="649"/>
      <c r="Q67" s="666">
        <v>8.6999999999999994E-2</v>
      </c>
      <c r="T67" s="155"/>
      <c r="V67" s="155"/>
      <c r="Z67" s="155"/>
      <c r="AB67" s="155"/>
    </row>
    <row r="68" spans="1:28" s="42" customFormat="1">
      <c r="A68" s="653" t="s">
        <v>242</v>
      </c>
      <c r="B68" s="653"/>
      <c r="C68" s="666">
        <v>9.8000000000000004E-2</v>
      </c>
      <c r="D68" s="667"/>
      <c r="E68" s="666">
        <v>0.17799999999999999</v>
      </c>
      <c r="F68" s="667"/>
      <c r="G68" s="666">
        <v>0.28899999999999998</v>
      </c>
      <c r="H68" s="667"/>
      <c r="I68" s="666">
        <v>0.40899999999999997</v>
      </c>
      <c r="J68" s="648"/>
      <c r="K68" s="666">
        <v>0.19600000000000001</v>
      </c>
      <c r="L68" s="668"/>
      <c r="M68" s="666">
        <v>0.20399999999999999</v>
      </c>
      <c r="N68" s="648"/>
      <c r="O68" s="666">
        <v>0.13500000000000001</v>
      </c>
      <c r="P68" s="649"/>
      <c r="Q68" s="666">
        <v>0.1</v>
      </c>
      <c r="T68" s="155"/>
      <c r="V68" s="155"/>
      <c r="Z68" s="155"/>
      <c r="AB68" s="155"/>
    </row>
    <row r="69" spans="1:28" s="42" customFormat="1">
      <c r="A69" s="653" t="s">
        <v>330</v>
      </c>
      <c r="B69" s="653"/>
      <c r="C69" s="666">
        <v>1.0999999999999999E-2</v>
      </c>
      <c r="D69" s="667"/>
      <c r="E69" s="666">
        <v>3.5000000000000003E-2</v>
      </c>
      <c r="F69" s="667"/>
      <c r="G69" s="666">
        <v>8.1000000000000003E-2</v>
      </c>
      <c r="H69" s="667"/>
      <c r="I69" s="666">
        <v>0.372</v>
      </c>
      <c r="J69" s="648"/>
      <c r="K69" s="666">
        <v>2.4E-2</v>
      </c>
      <c r="L69" s="668"/>
      <c r="M69" s="666">
        <v>-4.9000000000000002E-2</v>
      </c>
      <c r="N69" s="648"/>
      <c r="O69" s="666">
        <v>-0.126</v>
      </c>
      <c r="P69" s="649"/>
      <c r="Q69" s="666">
        <v>-0.10199999999999999</v>
      </c>
      <c r="T69" s="155"/>
      <c r="V69" s="155"/>
      <c r="Z69" s="155"/>
      <c r="AB69" s="155"/>
    </row>
    <row r="70" spans="1:28" s="42" customFormat="1">
      <c r="A70" s="653" t="s">
        <v>244</v>
      </c>
      <c r="B70" s="653"/>
      <c r="C70" s="666">
        <v>0.05</v>
      </c>
      <c r="D70" s="667"/>
      <c r="E70" s="666">
        <v>0.121</v>
      </c>
      <c r="F70" s="667"/>
      <c r="G70" s="666">
        <v>0.185</v>
      </c>
      <c r="H70" s="667"/>
      <c r="I70" s="666">
        <v>0.35699999999999998</v>
      </c>
      <c r="J70" s="648"/>
      <c r="K70" s="666">
        <v>0.14899999999999999</v>
      </c>
      <c r="L70" s="668"/>
      <c r="M70" s="666">
        <v>0.12</v>
      </c>
      <c r="N70" s="648"/>
      <c r="O70" s="666">
        <v>6.3E-2</v>
      </c>
      <c r="P70" s="649"/>
      <c r="Q70" s="666">
        <v>7.0999999999999994E-2</v>
      </c>
      <c r="T70" s="155"/>
      <c r="V70" s="155"/>
      <c r="Z70" s="155"/>
      <c r="AB70" s="155"/>
    </row>
    <row r="71" spans="1:28" s="42" customFormat="1">
      <c r="A71" s="824"/>
      <c r="B71" s="824"/>
      <c r="C71" s="824"/>
      <c r="D71" s="824"/>
      <c r="E71" s="824"/>
      <c r="F71" s="824"/>
      <c r="G71" s="824"/>
      <c r="H71" s="824"/>
      <c r="I71" s="824"/>
      <c r="J71" s="824"/>
      <c r="K71" s="824"/>
      <c r="L71" s="824"/>
      <c r="M71" s="824"/>
      <c r="N71" s="824"/>
      <c r="O71" s="824"/>
      <c r="P71" s="824"/>
      <c r="Q71" s="824"/>
      <c r="T71" s="155"/>
      <c r="V71" s="155"/>
      <c r="Z71" s="155"/>
      <c r="AB71" s="155"/>
    </row>
    <row r="72" spans="1:28" s="42" customFormat="1">
      <c r="A72" s="653" t="s">
        <v>112</v>
      </c>
      <c r="B72" s="650"/>
      <c r="C72" s="670">
        <v>12.8</v>
      </c>
      <c r="D72" s="670"/>
      <c r="E72" s="670">
        <v>13.2</v>
      </c>
      <c r="F72" s="670"/>
      <c r="G72" s="670">
        <v>11.9</v>
      </c>
      <c r="H72" s="670"/>
      <c r="I72" s="670">
        <v>12.5</v>
      </c>
      <c r="J72" s="648"/>
      <c r="K72" s="670">
        <v>12.6</v>
      </c>
      <c r="L72" s="648"/>
      <c r="M72" s="670">
        <v>12.7</v>
      </c>
      <c r="N72" s="648"/>
      <c r="O72" s="670">
        <v>11.9</v>
      </c>
      <c r="P72" s="649"/>
      <c r="Q72" s="670">
        <v>12.6</v>
      </c>
    </row>
    <row r="73" spans="1:28" s="42" customFormat="1">
      <c r="A73" s="650" t="s">
        <v>113</v>
      </c>
      <c r="B73" s="650"/>
      <c r="C73" s="671">
        <v>1.43</v>
      </c>
      <c r="D73" s="672"/>
      <c r="E73" s="671">
        <v>1.38</v>
      </c>
      <c r="F73" s="672"/>
      <c r="G73" s="671">
        <v>1.61</v>
      </c>
      <c r="H73" s="672"/>
      <c r="I73" s="671">
        <v>1.64</v>
      </c>
      <c r="J73" s="648"/>
      <c r="K73" s="671">
        <v>1.67</v>
      </c>
      <c r="L73" s="648"/>
      <c r="M73" s="671">
        <v>1.72</v>
      </c>
      <c r="N73" s="648"/>
      <c r="O73" s="671">
        <v>1.92</v>
      </c>
      <c r="P73" s="649"/>
      <c r="Q73" s="671">
        <v>1.96</v>
      </c>
    </row>
    <row r="74" spans="1:28" s="42" customFormat="1">
      <c r="A74" s="653" t="s">
        <v>114</v>
      </c>
      <c r="B74" s="650"/>
      <c r="C74" s="673">
        <v>65</v>
      </c>
      <c r="D74" s="647"/>
      <c r="E74" s="673">
        <v>63</v>
      </c>
      <c r="F74" s="647"/>
      <c r="G74" s="647">
        <v>62</v>
      </c>
      <c r="H74" s="647"/>
      <c r="I74" s="673">
        <v>65</v>
      </c>
      <c r="J74" s="648"/>
      <c r="K74" s="673">
        <v>65</v>
      </c>
      <c r="L74" s="648"/>
      <c r="M74" s="673">
        <v>63</v>
      </c>
      <c r="N74" s="648"/>
      <c r="O74" s="673">
        <v>62</v>
      </c>
      <c r="P74" s="649"/>
      <c r="Q74" s="673">
        <v>65</v>
      </c>
    </row>
    <row r="75" spans="1:28" s="42" customFormat="1">
      <c r="A75" s="823"/>
      <c r="B75" s="823"/>
      <c r="C75" s="823"/>
      <c r="D75" s="823"/>
      <c r="E75" s="823"/>
      <c r="F75" s="823"/>
      <c r="G75" s="823"/>
      <c r="H75" s="823"/>
      <c r="I75" s="823"/>
      <c r="J75" s="823"/>
      <c r="K75" s="823"/>
      <c r="L75" s="823"/>
      <c r="M75" s="823"/>
      <c r="N75" s="823"/>
      <c r="O75" s="823"/>
      <c r="P75" s="823"/>
      <c r="Q75" s="823"/>
    </row>
    <row r="76" spans="1:28" s="42" customFormat="1" ht="13.15" customHeight="1">
      <c r="A76" s="821" t="s">
        <v>232</v>
      </c>
      <c r="B76" s="821"/>
      <c r="C76" s="821"/>
      <c r="D76" s="821"/>
      <c r="E76" s="821"/>
      <c r="F76" s="821"/>
      <c r="G76" s="821"/>
      <c r="H76" s="821"/>
      <c r="I76" s="821"/>
      <c r="J76" s="821"/>
      <c r="K76" s="821"/>
      <c r="L76" s="821"/>
      <c r="M76" s="821"/>
      <c r="N76" s="821"/>
      <c r="O76" s="821"/>
      <c r="P76" s="821"/>
      <c r="Q76" s="821"/>
    </row>
    <row r="77" spans="1:28" s="42" customFormat="1" ht="13.15" customHeight="1">
      <c r="A77" s="636"/>
      <c r="B77" s="636"/>
      <c r="C77" s="636"/>
      <c r="D77" s="636"/>
      <c r="E77" s="636"/>
      <c r="F77" s="636"/>
      <c r="G77" s="636"/>
      <c r="H77" s="636"/>
      <c r="I77" s="636"/>
      <c r="J77" s="636"/>
      <c r="K77" s="636"/>
      <c r="L77" s="636"/>
      <c r="M77" s="636"/>
      <c r="N77" s="636"/>
      <c r="O77" s="636"/>
      <c r="P77" s="636"/>
      <c r="Q77" s="636"/>
    </row>
    <row r="78" spans="1:28" s="48" customFormat="1" ht="12" customHeight="1">
      <c r="A78" s="822" t="s">
        <v>82</v>
      </c>
      <c r="B78" s="822"/>
      <c r="C78" s="822"/>
      <c r="D78" s="822"/>
      <c r="E78" s="822"/>
      <c r="F78" s="822"/>
      <c r="G78" s="822"/>
      <c r="H78" s="822"/>
      <c r="I78" s="822"/>
      <c r="J78" s="822"/>
      <c r="K78" s="822"/>
      <c r="L78" s="822"/>
      <c r="M78" s="822"/>
      <c r="N78" s="822"/>
      <c r="O78" s="822"/>
      <c r="P78" s="822"/>
      <c r="Q78" s="822"/>
    </row>
  </sheetData>
  <mergeCells count="25">
    <mergeCell ref="A1:Q1"/>
    <mergeCell ref="A2:Q2"/>
    <mergeCell ref="A3:Q3"/>
    <mergeCell ref="C5:I5"/>
    <mergeCell ref="K5:Q5"/>
    <mergeCell ref="A5:B5"/>
    <mergeCell ref="A4:Q4"/>
    <mergeCell ref="A6:B6"/>
    <mergeCell ref="A28:Q28"/>
    <mergeCell ref="A40:Q40"/>
    <mergeCell ref="A20:Q20"/>
    <mergeCell ref="A27:Q27"/>
    <mergeCell ref="A9:B9"/>
    <mergeCell ref="A19:Q19"/>
    <mergeCell ref="A26:Q26"/>
    <mergeCell ref="A39:Q39"/>
    <mergeCell ref="A76:Q76"/>
    <mergeCell ref="A78:Q78"/>
    <mergeCell ref="A75:Q75"/>
    <mergeCell ref="A46:Q46"/>
    <mergeCell ref="A59:Q59"/>
    <mergeCell ref="A71:Q71"/>
    <mergeCell ref="A47:Q47"/>
    <mergeCell ref="A48:Q48"/>
    <mergeCell ref="A60:Q60"/>
  </mergeCells>
  <printOptions horizontalCentered="1"/>
  <pageMargins left="0.75" right="0.75" top="0.5" bottom="0.5" header="0.5" footer="0.25"/>
  <pageSetup scale="60" firstPageNumber="2" orientation="portrait" r:id="rId1"/>
  <headerFooter scaleWithDoc="0" alignWithMargins="0">
    <evenFooter>&amp;R&amp;"Arial,Regular"&amp;10Q1 FY24 Stat Book / &amp;P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 fitToPage="1"/>
  </sheetPr>
  <dimension ref="A1:AA81"/>
  <sheetViews>
    <sheetView zoomScaleNormal="100" workbookViewId="0">
      <selection sqref="A1:Q1"/>
    </sheetView>
  </sheetViews>
  <sheetFormatPr defaultColWidth="10.625" defaultRowHeight="12.75"/>
  <cols>
    <col min="1" max="1" width="30.875" style="10" customWidth="1"/>
    <col min="2" max="2" width="1.75" style="10" customWidth="1"/>
    <col min="3" max="3" width="7.75" style="407" customWidth="1"/>
    <col min="4" max="4" width="1.75" style="97" customWidth="1"/>
    <col min="5" max="5" width="7.75" style="407" customWidth="1"/>
    <col min="6" max="6" width="1.75" style="97" customWidth="1"/>
    <col min="7" max="7" width="7.75" style="407" customWidth="1"/>
    <col min="8" max="8" width="1.75" style="97" customWidth="1"/>
    <col min="9" max="9" width="7.75" style="407" customWidth="1"/>
    <col min="10" max="10" width="1.75" style="102" customWidth="1"/>
    <col min="11" max="11" width="7.75" style="242" customWidth="1"/>
    <col min="12" max="12" width="1.75" style="102" customWidth="1"/>
    <col min="13" max="13" width="7.75" style="242" customWidth="1"/>
    <col min="14" max="14" width="1.75" style="102" customWidth="1"/>
    <col min="15" max="15" width="7.75" style="242" customWidth="1"/>
    <col min="16" max="16" width="1.75" style="102" customWidth="1"/>
    <col min="17" max="17" width="7.75" style="242" customWidth="1"/>
    <col min="18" max="18" width="10.625" style="102"/>
    <col min="19" max="16384" width="10.625" style="142"/>
  </cols>
  <sheetData>
    <row r="1" spans="1:19" s="52" customFormat="1" ht="15" customHeight="1">
      <c r="A1" s="829" t="s">
        <v>89</v>
      </c>
      <c r="B1" s="829"/>
      <c r="C1" s="829"/>
      <c r="D1" s="829"/>
      <c r="E1" s="829"/>
      <c r="F1" s="829"/>
      <c r="G1" s="829"/>
      <c r="H1" s="829"/>
      <c r="I1" s="829"/>
      <c r="J1" s="829"/>
      <c r="K1" s="829"/>
      <c r="L1" s="829"/>
      <c r="M1" s="829"/>
      <c r="N1" s="829"/>
      <c r="O1" s="829"/>
      <c r="P1" s="829"/>
      <c r="Q1" s="829"/>
      <c r="R1" s="107"/>
    </row>
    <row r="2" spans="1:19" s="52" customFormat="1" ht="15" customHeight="1">
      <c r="A2" s="835" t="s">
        <v>115</v>
      </c>
      <c r="B2" s="835"/>
      <c r="C2" s="835"/>
      <c r="D2" s="835"/>
      <c r="E2" s="835"/>
      <c r="F2" s="835"/>
      <c r="G2" s="835"/>
      <c r="H2" s="835"/>
      <c r="I2" s="835"/>
      <c r="J2" s="835"/>
      <c r="K2" s="835"/>
      <c r="L2" s="835"/>
      <c r="M2" s="835"/>
      <c r="N2" s="835"/>
      <c r="O2" s="835"/>
      <c r="P2" s="835"/>
      <c r="Q2" s="835"/>
      <c r="R2" s="107"/>
    </row>
    <row r="3" spans="1:19" s="52" customFormat="1" ht="15" customHeight="1">
      <c r="A3" s="835" t="s">
        <v>171</v>
      </c>
      <c r="B3" s="835"/>
      <c r="C3" s="835"/>
      <c r="D3" s="835"/>
      <c r="E3" s="835"/>
      <c r="F3" s="835"/>
      <c r="G3" s="835"/>
      <c r="H3" s="835"/>
      <c r="I3" s="835"/>
      <c r="J3" s="835"/>
      <c r="K3" s="835"/>
      <c r="L3" s="835"/>
      <c r="M3" s="835"/>
      <c r="N3" s="835"/>
      <c r="O3" s="835"/>
      <c r="P3" s="835"/>
      <c r="Q3" s="835"/>
      <c r="R3" s="107"/>
    </row>
    <row r="4" spans="1:19" s="52" customFormat="1" ht="15" customHeight="1">
      <c r="A4" s="832"/>
      <c r="B4" s="832"/>
      <c r="C4" s="832"/>
      <c r="D4" s="832"/>
      <c r="E4" s="832"/>
      <c r="F4" s="832"/>
      <c r="G4" s="832"/>
      <c r="H4" s="832"/>
      <c r="I4" s="832"/>
      <c r="J4" s="832"/>
      <c r="K4" s="832"/>
      <c r="L4" s="832"/>
      <c r="M4" s="832"/>
      <c r="N4" s="832"/>
      <c r="O4" s="832"/>
      <c r="P4" s="832"/>
      <c r="Q4" s="832"/>
      <c r="R4" s="107"/>
    </row>
    <row r="5" spans="1:19" s="27" customFormat="1" ht="15" customHeight="1">
      <c r="A5" s="684"/>
      <c r="B5" s="685"/>
      <c r="C5" s="830" t="s">
        <v>119</v>
      </c>
      <c r="D5" s="830"/>
      <c r="E5" s="830"/>
      <c r="F5" s="830"/>
      <c r="G5" s="830"/>
      <c r="H5" s="830"/>
      <c r="I5" s="830"/>
      <c r="J5" s="639"/>
      <c r="K5" s="830" t="s">
        <v>169</v>
      </c>
      <c r="L5" s="830"/>
      <c r="M5" s="830"/>
      <c r="N5" s="830"/>
      <c r="O5" s="830"/>
      <c r="P5" s="830"/>
      <c r="Q5" s="830"/>
      <c r="R5" s="109"/>
    </row>
    <row r="6" spans="1:19" s="21" customFormat="1" ht="24.6" customHeight="1">
      <c r="A6" s="645"/>
      <c r="B6" s="650"/>
      <c r="C6" s="640" t="s">
        <v>326</v>
      </c>
      <c r="D6" s="641"/>
      <c r="E6" s="640" t="s">
        <v>327</v>
      </c>
      <c r="F6" s="641"/>
      <c r="G6" s="640" t="s">
        <v>328</v>
      </c>
      <c r="H6" s="642"/>
      <c r="I6" s="640" t="s">
        <v>329</v>
      </c>
      <c r="J6" s="643"/>
      <c r="K6" s="640" t="s">
        <v>326</v>
      </c>
      <c r="L6" s="642"/>
      <c r="M6" s="640" t="s">
        <v>327</v>
      </c>
      <c r="N6" s="642"/>
      <c r="O6" s="640" t="s">
        <v>328</v>
      </c>
      <c r="P6" s="642"/>
      <c r="Q6" s="640" t="s">
        <v>329</v>
      </c>
      <c r="R6" s="101"/>
    </row>
    <row r="7" spans="1:19" ht="15" customHeight="1">
      <c r="A7" s="686" t="s">
        <v>116</v>
      </c>
      <c r="B7" s="686"/>
      <c r="C7" s="687"/>
      <c r="D7" s="687"/>
      <c r="E7" s="687"/>
      <c r="F7" s="687"/>
      <c r="G7" s="687"/>
      <c r="H7" s="687"/>
      <c r="I7" s="687"/>
      <c r="J7" s="687"/>
      <c r="K7" s="687"/>
      <c r="L7" s="687"/>
      <c r="M7" s="687"/>
      <c r="N7" s="687"/>
      <c r="O7" s="687"/>
      <c r="P7" s="687"/>
      <c r="Q7" s="687"/>
    </row>
    <row r="8" spans="1:19" ht="15" customHeight="1">
      <c r="A8" s="686" t="s">
        <v>117</v>
      </c>
      <c r="B8" s="686"/>
      <c r="C8" s="687"/>
      <c r="D8" s="687"/>
      <c r="E8" s="687"/>
      <c r="F8" s="687"/>
      <c r="G8" s="687"/>
      <c r="H8" s="687"/>
      <c r="I8" s="687"/>
      <c r="J8" s="687"/>
      <c r="K8" s="687"/>
      <c r="L8" s="687"/>
      <c r="M8" s="687"/>
      <c r="N8" s="687"/>
      <c r="O8" s="687"/>
      <c r="P8" s="687"/>
      <c r="Q8" s="687"/>
    </row>
    <row r="9" spans="1:19" ht="15" customHeight="1">
      <c r="A9" s="834" t="s">
        <v>219</v>
      </c>
      <c r="B9" s="834"/>
      <c r="C9" s="647">
        <v>1285</v>
      </c>
      <c r="D9" s="647"/>
      <c r="E9" s="647">
        <v>1283</v>
      </c>
      <c r="F9" s="647"/>
      <c r="G9" s="647">
        <v>1255</v>
      </c>
      <c r="H9" s="688"/>
      <c r="I9" s="647">
        <v>1214</v>
      </c>
      <c r="J9" s="688"/>
      <c r="K9" s="647">
        <v>1227</v>
      </c>
      <c r="L9" s="688"/>
      <c r="M9" s="647">
        <v>1245</v>
      </c>
      <c r="N9" s="688"/>
      <c r="O9" s="689">
        <v>1219</v>
      </c>
      <c r="P9" s="688"/>
      <c r="Q9" s="689">
        <v>1188</v>
      </c>
      <c r="S9" s="112"/>
    </row>
    <row r="10" spans="1:19" ht="15" customHeight="1">
      <c r="A10" s="690" t="s">
        <v>220</v>
      </c>
      <c r="B10" s="690"/>
      <c r="C10" s="651">
        <v>485</v>
      </c>
      <c r="D10" s="652"/>
      <c r="E10" s="651">
        <v>458</v>
      </c>
      <c r="F10" s="688"/>
      <c r="G10" s="651">
        <v>454</v>
      </c>
      <c r="H10" s="688"/>
      <c r="I10" s="651">
        <v>462</v>
      </c>
      <c r="J10" s="688"/>
      <c r="K10" s="651">
        <v>453</v>
      </c>
      <c r="L10" s="688"/>
      <c r="M10" s="651">
        <v>431</v>
      </c>
      <c r="N10" s="688"/>
      <c r="O10" s="691">
        <v>415</v>
      </c>
      <c r="P10" s="688"/>
      <c r="Q10" s="691">
        <v>417</v>
      </c>
      <c r="S10" s="112"/>
    </row>
    <row r="11" spans="1:19" ht="15" customHeight="1">
      <c r="A11" s="690" t="s">
        <v>228</v>
      </c>
      <c r="B11" s="690"/>
      <c r="C11" s="647">
        <v>1770</v>
      </c>
      <c r="D11" s="647"/>
      <c r="E11" s="647">
        <v>1741</v>
      </c>
      <c r="F11" s="688"/>
      <c r="G11" s="647">
        <v>1709</v>
      </c>
      <c r="H11" s="688"/>
      <c r="I11" s="647">
        <v>1676</v>
      </c>
      <c r="J11" s="688"/>
      <c r="K11" s="647">
        <v>1680</v>
      </c>
      <c r="L11" s="688"/>
      <c r="M11" s="647">
        <v>1676</v>
      </c>
      <c r="N11" s="688"/>
      <c r="O11" s="689">
        <v>1634</v>
      </c>
      <c r="P11" s="688"/>
      <c r="Q11" s="689">
        <f>SUM(Q9:Q10)</f>
        <v>1605</v>
      </c>
      <c r="S11" s="112"/>
    </row>
    <row r="12" spans="1:19" ht="15" customHeight="1">
      <c r="A12" s="692" t="s">
        <v>229</v>
      </c>
      <c r="B12" s="692"/>
      <c r="C12" s="651">
        <v>1070</v>
      </c>
      <c r="D12" s="652"/>
      <c r="E12" s="651">
        <v>1042</v>
      </c>
      <c r="F12" s="688"/>
      <c r="G12" s="651">
        <v>1141</v>
      </c>
      <c r="H12" s="688"/>
      <c r="I12" s="651">
        <v>1002</v>
      </c>
      <c r="J12" s="688"/>
      <c r="K12" s="651">
        <v>970</v>
      </c>
      <c r="L12" s="688"/>
      <c r="M12" s="651">
        <v>1009</v>
      </c>
      <c r="N12" s="688"/>
      <c r="O12" s="691">
        <v>1104</v>
      </c>
      <c r="P12" s="688"/>
      <c r="Q12" s="691">
        <v>978</v>
      </c>
      <c r="S12" s="112"/>
    </row>
    <row r="13" spans="1:19" ht="15" customHeight="1">
      <c r="A13" s="692" t="s">
        <v>230</v>
      </c>
      <c r="B13" s="692"/>
      <c r="C13" s="651">
        <v>2840</v>
      </c>
      <c r="D13" s="647"/>
      <c r="E13" s="651">
        <v>2783</v>
      </c>
      <c r="F13" s="688"/>
      <c r="G13" s="651">
        <v>2850</v>
      </c>
      <c r="H13" s="688"/>
      <c r="I13" s="651">
        <v>2678</v>
      </c>
      <c r="J13" s="688"/>
      <c r="K13" s="651">
        <v>2650</v>
      </c>
      <c r="L13" s="688"/>
      <c r="M13" s="651">
        <v>2685</v>
      </c>
      <c r="N13" s="688"/>
      <c r="O13" s="691">
        <v>2738</v>
      </c>
      <c r="P13" s="688"/>
      <c r="Q13" s="691">
        <f>SUM(Q11:Q12)</f>
        <v>2583</v>
      </c>
      <c r="S13" s="112"/>
    </row>
    <row r="14" spans="1:19" ht="15" customHeight="1">
      <c r="A14" s="692" t="s">
        <v>222</v>
      </c>
      <c r="B14" s="692"/>
      <c r="C14" s="647">
        <v>700</v>
      </c>
      <c r="D14" s="647"/>
      <c r="E14" s="647">
        <v>736</v>
      </c>
      <c r="F14" s="688"/>
      <c r="G14" s="647">
        <v>701</v>
      </c>
      <c r="H14" s="688"/>
      <c r="I14" s="647">
        <v>695</v>
      </c>
      <c r="J14" s="688"/>
      <c r="K14" s="647">
        <v>658</v>
      </c>
      <c r="L14" s="688"/>
      <c r="M14" s="647">
        <v>673</v>
      </c>
      <c r="N14" s="688"/>
      <c r="O14" s="689">
        <v>663</v>
      </c>
      <c r="P14" s="688"/>
      <c r="Q14" s="689">
        <v>674</v>
      </c>
      <c r="S14" s="112"/>
    </row>
    <row r="15" spans="1:19" ht="15" customHeight="1">
      <c r="A15" s="692" t="s">
        <v>223</v>
      </c>
      <c r="B15" s="692"/>
      <c r="C15" s="651">
        <v>260</v>
      </c>
      <c r="D15" s="647"/>
      <c r="E15" s="651">
        <v>285</v>
      </c>
      <c r="F15" s="688"/>
      <c r="G15" s="651">
        <v>280</v>
      </c>
      <c r="H15" s="688"/>
      <c r="I15" s="651">
        <v>285</v>
      </c>
      <c r="J15" s="688"/>
      <c r="K15" s="651">
        <v>333</v>
      </c>
      <c r="L15" s="688"/>
      <c r="M15" s="651">
        <v>373</v>
      </c>
      <c r="N15" s="688"/>
      <c r="O15" s="691">
        <v>362</v>
      </c>
      <c r="P15" s="688"/>
      <c r="Q15" s="691">
        <v>381</v>
      </c>
      <c r="S15" s="112"/>
    </row>
    <row r="16" spans="1:19" ht="15" customHeight="1">
      <c r="A16" s="692" t="s">
        <v>233</v>
      </c>
      <c r="B16" s="692"/>
      <c r="C16" s="647">
        <v>960</v>
      </c>
      <c r="D16" s="647"/>
      <c r="E16" s="647">
        <v>1021</v>
      </c>
      <c r="F16" s="688"/>
      <c r="G16" s="647">
        <v>981</v>
      </c>
      <c r="H16" s="688"/>
      <c r="I16" s="647">
        <v>980</v>
      </c>
      <c r="J16" s="688"/>
      <c r="K16" s="647">
        <v>991</v>
      </c>
      <c r="L16" s="688"/>
      <c r="M16" s="647">
        <v>1046</v>
      </c>
      <c r="N16" s="688"/>
      <c r="O16" s="689">
        <v>1025</v>
      </c>
      <c r="P16" s="688"/>
      <c r="Q16" s="689">
        <f>SUM(Q14:Q15)</f>
        <v>1055</v>
      </c>
      <c r="S16" s="112"/>
    </row>
    <row r="17" spans="1:19" ht="15" customHeight="1">
      <c r="A17" s="692" t="s">
        <v>330</v>
      </c>
      <c r="B17" s="692"/>
      <c r="C17" s="647">
        <v>1706</v>
      </c>
      <c r="D17" s="652"/>
      <c r="E17" s="647">
        <v>1950</v>
      </c>
      <c r="F17" s="688"/>
      <c r="G17" s="647">
        <v>1805</v>
      </c>
      <c r="H17" s="688"/>
      <c r="I17" s="647">
        <v>1764</v>
      </c>
      <c r="J17" s="688"/>
      <c r="K17" s="647">
        <v>1742</v>
      </c>
      <c r="L17" s="688"/>
      <c r="M17" s="647">
        <v>1907</v>
      </c>
      <c r="N17" s="688"/>
      <c r="O17" s="689">
        <v>1710</v>
      </c>
      <c r="P17" s="688"/>
      <c r="Q17" s="689">
        <v>1724</v>
      </c>
      <c r="S17" s="112"/>
    </row>
    <row r="18" spans="1:19" ht="15" customHeight="1" thickBot="1">
      <c r="A18" s="692" t="s">
        <v>234</v>
      </c>
      <c r="B18" s="692"/>
      <c r="C18" s="656">
        <v>5506</v>
      </c>
      <c r="D18" s="657"/>
      <c r="E18" s="656">
        <v>5754</v>
      </c>
      <c r="F18" s="688"/>
      <c r="G18" s="656">
        <v>5636</v>
      </c>
      <c r="H18" s="688"/>
      <c r="I18" s="656">
        <v>5422</v>
      </c>
      <c r="J18" s="688"/>
      <c r="K18" s="656">
        <v>5383</v>
      </c>
      <c r="L18" s="688"/>
      <c r="M18" s="656">
        <v>5638</v>
      </c>
      <c r="N18" s="688"/>
      <c r="O18" s="693">
        <v>5473</v>
      </c>
      <c r="P18" s="688"/>
      <c r="Q18" s="693">
        <f>SUM(Q13+Q16+Q17)</f>
        <v>5362</v>
      </c>
      <c r="S18" s="112"/>
    </row>
    <row r="19" spans="1:19" ht="15" customHeight="1" thickTop="1">
      <c r="A19" s="833"/>
      <c r="B19" s="833"/>
      <c r="C19" s="833"/>
      <c r="D19" s="833"/>
      <c r="E19" s="833"/>
      <c r="F19" s="833"/>
      <c r="G19" s="833"/>
      <c r="H19" s="833"/>
      <c r="I19" s="833"/>
      <c r="J19" s="833"/>
      <c r="K19" s="833"/>
      <c r="L19" s="833"/>
      <c r="M19" s="833"/>
      <c r="N19" s="833"/>
      <c r="O19" s="833"/>
      <c r="P19" s="833"/>
      <c r="Q19" s="833"/>
      <c r="S19" s="112"/>
    </row>
    <row r="20" spans="1:19" ht="15" customHeight="1">
      <c r="A20" s="837" t="s">
        <v>118</v>
      </c>
      <c r="B20" s="837"/>
      <c r="C20" s="837"/>
      <c r="D20" s="837"/>
      <c r="E20" s="837"/>
      <c r="F20" s="837"/>
      <c r="G20" s="837"/>
      <c r="H20" s="837"/>
      <c r="I20" s="837"/>
      <c r="J20" s="837"/>
      <c r="K20" s="837"/>
      <c r="L20" s="837"/>
      <c r="M20" s="837"/>
      <c r="N20" s="837"/>
      <c r="O20" s="837"/>
      <c r="P20" s="837"/>
      <c r="Q20" s="837"/>
    </row>
    <row r="21" spans="1:19" ht="15" customHeight="1">
      <c r="A21" s="694" t="s">
        <v>221</v>
      </c>
      <c r="B21" s="694"/>
      <c r="C21" s="647">
        <v>7313</v>
      </c>
      <c r="D21" s="647"/>
      <c r="E21" s="647">
        <v>7503</v>
      </c>
      <c r="F21" s="688"/>
      <c r="G21" s="647">
        <v>6681</v>
      </c>
      <c r="H21" s="688"/>
      <c r="I21" s="647">
        <v>5465</v>
      </c>
      <c r="J21" s="688"/>
      <c r="K21" s="647">
        <v>5319</v>
      </c>
      <c r="L21" s="688"/>
      <c r="M21" s="647">
        <v>5681</v>
      </c>
      <c r="N21" s="688"/>
      <c r="O21" s="689">
        <v>6092</v>
      </c>
      <c r="P21" s="688"/>
      <c r="Q21" s="689">
        <v>5554</v>
      </c>
    </row>
    <row r="22" spans="1:19" ht="15" customHeight="1">
      <c r="A22" s="692" t="s">
        <v>222</v>
      </c>
      <c r="B22" s="692"/>
      <c r="C22" s="647">
        <v>6042</v>
      </c>
      <c r="D22" s="647"/>
      <c r="E22" s="647">
        <v>5757</v>
      </c>
      <c r="F22" s="688"/>
      <c r="G22" s="647">
        <v>5290</v>
      </c>
      <c r="H22" s="688"/>
      <c r="I22" s="647">
        <v>4656</v>
      </c>
      <c r="J22" s="688"/>
      <c r="K22" s="647">
        <v>4390</v>
      </c>
      <c r="L22" s="688"/>
      <c r="M22" s="647">
        <v>4472</v>
      </c>
      <c r="N22" s="688"/>
      <c r="O22" s="689">
        <v>4352</v>
      </c>
      <c r="P22" s="688"/>
      <c r="Q22" s="689">
        <v>4558</v>
      </c>
    </row>
    <row r="23" spans="1:19" ht="15" customHeight="1">
      <c r="A23" s="692" t="s">
        <v>223</v>
      </c>
      <c r="B23" s="692"/>
      <c r="C23" s="647">
        <v>10211</v>
      </c>
      <c r="D23" s="647"/>
      <c r="E23" s="647">
        <v>11668</v>
      </c>
      <c r="F23" s="688"/>
      <c r="G23" s="647">
        <v>10345</v>
      </c>
      <c r="H23" s="688"/>
      <c r="I23" s="647">
        <v>10162</v>
      </c>
      <c r="J23" s="688"/>
      <c r="K23" s="647">
        <v>9665</v>
      </c>
      <c r="L23" s="688"/>
      <c r="M23" s="647">
        <v>10350</v>
      </c>
      <c r="N23" s="688"/>
      <c r="O23" s="689">
        <v>9598</v>
      </c>
      <c r="P23" s="688"/>
      <c r="Q23" s="689">
        <v>10028</v>
      </c>
    </row>
    <row r="24" spans="1:19" ht="15" customHeight="1">
      <c r="A24" s="690" t="s">
        <v>224</v>
      </c>
      <c r="B24" s="690"/>
      <c r="C24" s="647">
        <v>956</v>
      </c>
      <c r="D24" s="652"/>
      <c r="E24" s="647">
        <v>948</v>
      </c>
      <c r="F24" s="688"/>
      <c r="G24" s="647">
        <v>1142</v>
      </c>
      <c r="H24" s="688"/>
      <c r="I24" s="647">
        <v>950</v>
      </c>
      <c r="J24" s="688"/>
      <c r="K24" s="647">
        <v>703</v>
      </c>
      <c r="L24" s="688"/>
      <c r="M24" s="647">
        <v>698</v>
      </c>
      <c r="N24" s="688"/>
      <c r="O24" s="689">
        <v>804</v>
      </c>
      <c r="P24" s="688"/>
      <c r="Q24" s="689">
        <v>810</v>
      </c>
    </row>
    <row r="25" spans="1:19" ht="15" customHeight="1" thickBot="1">
      <c r="A25" s="692" t="s">
        <v>235</v>
      </c>
      <c r="B25" s="692"/>
      <c r="C25" s="656">
        <v>24522</v>
      </c>
      <c r="D25" s="657"/>
      <c r="E25" s="656">
        <v>25876</v>
      </c>
      <c r="F25" s="688"/>
      <c r="G25" s="656">
        <v>23458</v>
      </c>
      <c r="H25" s="688"/>
      <c r="I25" s="656">
        <v>21233</v>
      </c>
      <c r="J25" s="688"/>
      <c r="K25" s="656">
        <v>20077</v>
      </c>
      <c r="L25" s="688"/>
      <c r="M25" s="656">
        <v>21201</v>
      </c>
      <c r="N25" s="688"/>
      <c r="O25" s="693">
        <v>20846</v>
      </c>
      <c r="P25" s="688"/>
      <c r="Q25" s="693">
        <v>20950</v>
      </c>
    </row>
    <row r="26" spans="1:19" ht="15" customHeight="1" thickTop="1">
      <c r="A26" s="833"/>
      <c r="B26" s="833"/>
      <c r="C26" s="833"/>
      <c r="D26" s="833"/>
      <c r="E26" s="833"/>
      <c r="F26" s="833"/>
      <c r="G26" s="833"/>
      <c r="H26" s="833"/>
      <c r="I26" s="833"/>
      <c r="J26" s="833"/>
      <c r="K26" s="833"/>
      <c r="L26" s="833"/>
      <c r="M26" s="833"/>
      <c r="N26" s="833"/>
      <c r="O26" s="833"/>
      <c r="P26" s="833"/>
      <c r="Q26" s="833"/>
    </row>
    <row r="27" spans="1:19" ht="15" customHeight="1">
      <c r="A27" s="837" t="s">
        <v>106</v>
      </c>
      <c r="B27" s="837"/>
      <c r="C27" s="837"/>
      <c r="D27" s="837"/>
      <c r="E27" s="837"/>
      <c r="F27" s="837"/>
      <c r="G27" s="837"/>
      <c r="H27" s="837"/>
      <c r="I27" s="837"/>
      <c r="J27" s="837"/>
      <c r="K27" s="837"/>
      <c r="L27" s="837"/>
      <c r="M27" s="837"/>
      <c r="N27" s="837"/>
      <c r="O27" s="837"/>
      <c r="P27" s="837"/>
      <c r="Q27" s="837"/>
    </row>
    <row r="28" spans="1:19" ht="15" customHeight="1">
      <c r="A28" s="837" t="s">
        <v>107</v>
      </c>
      <c r="B28" s="837"/>
      <c r="C28" s="837"/>
      <c r="D28" s="837"/>
      <c r="E28" s="837"/>
      <c r="F28" s="837"/>
      <c r="G28" s="837"/>
      <c r="H28" s="837"/>
      <c r="I28" s="837"/>
      <c r="J28" s="837"/>
      <c r="K28" s="837"/>
      <c r="L28" s="837"/>
      <c r="M28" s="837"/>
      <c r="N28" s="837"/>
      <c r="O28" s="837"/>
      <c r="P28" s="837"/>
      <c r="Q28" s="837"/>
    </row>
    <row r="29" spans="1:19" ht="15" customHeight="1">
      <c r="A29" s="692" t="s">
        <v>236</v>
      </c>
      <c r="B29" s="690"/>
      <c r="C29" s="658">
        <v>27.73</v>
      </c>
      <c r="D29" s="659"/>
      <c r="E29" s="658">
        <v>27.69</v>
      </c>
      <c r="F29" s="695"/>
      <c r="G29" s="658">
        <v>27.81</v>
      </c>
      <c r="H29" s="695"/>
      <c r="I29" s="658">
        <v>27.85</v>
      </c>
      <c r="J29" s="695"/>
      <c r="K29" s="658">
        <v>27.43</v>
      </c>
      <c r="L29" s="695"/>
      <c r="M29" s="658">
        <v>27.5</v>
      </c>
      <c r="N29" s="695"/>
      <c r="O29" s="696">
        <v>27.92</v>
      </c>
      <c r="P29" s="695"/>
      <c r="Q29" s="658">
        <v>28.46</v>
      </c>
    </row>
    <row r="30" spans="1:19" ht="15" customHeight="1">
      <c r="A30" s="692" t="s">
        <v>237</v>
      </c>
      <c r="B30" s="690"/>
      <c r="C30" s="660">
        <v>16.64</v>
      </c>
      <c r="D30" s="661"/>
      <c r="E30" s="660">
        <v>16.440000000000001</v>
      </c>
      <c r="F30" s="697"/>
      <c r="G30" s="660">
        <v>17.010000000000002</v>
      </c>
      <c r="H30" s="697"/>
      <c r="I30" s="660">
        <v>16.739999999999998</v>
      </c>
      <c r="J30" s="697"/>
      <c r="K30" s="660">
        <v>16.5</v>
      </c>
      <c r="L30" s="697"/>
      <c r="M30" s="660">
        <v>16.48</v>
      </c>
      <c r="N30" s="697"/>
      <c r="O30" s="698">
        <v>17.22</v>
      </c>
      <c r="P30" s="697"/>
      <c r="Q30" s="660">
        <v>17.38</v>
      </c>
    </row>
    <row r="31" spans="1:19" ht="15" customHeight="1">
      <c r="A31" s="690" t="s">
        <v>228</v>
      </c>
      <c r="B31" s="690"/>
      <c r="C31" s="662">
        <v>24.7</v>
      </c>
      <c r="D31" s="662"/>
      <c r="E31" s="662">
        <v>24.73</v>
      </c>
      <c r="F31" s="697"/>
      <c r="G31" s="662">
        <v>24.94</v>
      </c>
      <c r="H31" s="697"/>
      <c r="I31" s="662">
        <v>24.79</v>
      </c>
      <c r="J31" s="697"/>
      <c r="K31" s="662">
        <v>24.49</v>
      </c>
      <c r="L31" s="697"/>
      <c r="M31" s="662">
        <v>24.67</v>
      </c>
      <c r="N31" s="697"/>
      <c r="O31" s="699">
        <v>25.2</v>
      </c>
      <c r="P31" s="697"/>
      <c r="Q31" s="662">
        <v>25.58</v>
      </c>
    </row>
    <row r="32" spans="1:19" ht="15" customHeight="1">
      <c r="A32" s="692" t="s">
        <v>238</v>
      </c>
      <c r="B32" s="692"/>
      <c r="C32" s="660">
        <v>18.5</v>
      </c>
      <c r="D32" s="661"/>
      <c r="E32" s="660">
        <v>19.059999999999999</v>
      </c>
      <c r="F32" s="697"/>
      <c r="G32" s="660">
        <v>19.02</v>
      </c>
      <c r="H32" s="697"/>
      <c r="I32" s="660">
        <v>19.079999999999998</v>
      </c>
      <c r="J32" s="697"/>
      <c r="K32" s="660">
        <v>18.809999999999999</v>
      </c>
      <c r="L32" s="697"/>
      <c r="M32" s="660">
        <v>19.02</v>
      </c>
      <c r="N32" s="697"/>
      <c r="O32" s="698">
        <v>18.93</v>
      </c>
      <c r="P32" s="697"/>
      <c r="Q32" s="660">
        <v>19.14</v>
      </c>
    </row>
    <row r="33" spans="1:17" ht="15" customHeight="1">
      <c r="A33" s="692" t="s">
        <v>230</v>
      </c>
      <c r="B33" s="692"/>
      <c r="C33" s="663">
        <v>22.36</v>
      </c>
      <c r="D33" s="662"/>
      <c r="E33" s="663">
        <v>22.61</v>
      </c>
      <c r="F33" s="697"/>
      <c r="G33" s="663">
        <v>22.57</v>
      </c>
      <c r="H33" s="697"/>
      <c r="I33" s="663">
        <v>22.65</v>
      </c>
      <c r="J33" s="697"/>
      <c r="K33" s="663">
        <v>22.41</v>
      </c>
      <c r="L33" s="697"/>
      <c r="M33" s="663">
        <v>22.55</v>
      </c>
      <c r="N33" s="697"/>
      <c r="O33" s="700">
        <v>22.68</v>
      </c>
      <c r="P33" s="697"/>
      <c r="Q33" s="663">
        <v>23.14</v>
      </c>
    </row>
    <row r="34" spans="1:17" ht="15" customHeight="1">
      <c r="A34" s="692" t="s">
        <v>222</v>
      </c>
      <c r="B34" s="692"/>
      <c r="C34" s="662">
        <v>63.72</v>
      </c>
      <c r="D34" s="662"/>
      <c r="E34" s="662">
        <v>60.87</v>
      </c>
      <c r="F34" s="697"/>
      <c r="G34" s="662">
        <v>59.05</v>
      </c>
      <c r="H34" s="697"/>
      <c r="I34" s="662">
        <v>58.75</v>
      </c>
      <c r="J34" s="697"/>
      <c r="K34" s="662">
        <v>54.39</v>
      </c>
      <c r="L34" s="697"/>
      <c r="M34" s="662">
        <v>56.36</v>
      </c>
      <c r="N34" s="697"/>
      <c r="O34" s="699">
        <v>55.43</v>
      </c>
      <c r="P34" s="697"/>
      <c r="Q34" s="662">
        <v>55.25</v>
      </c>
    </row>
    <row r="35" spans="1:17" ht="15" customHeight="1">
      <c r="A35" s="692" t="s">
        <v>223</v>
      </c>
      <c r="B35" s="692"/>
      <c r="C35" s="660">
        <v>41.81</v>
      </c>
      <c r="D35" s="662"/>
      <c r="E35" s="660">
        <v>39.58</v>
      </c>
      <c r="F35" s="697"/>
      <c r="G35" s="660">
        <v>40.200000000000003</v>
      </c>
      <c r="H35" s="697"/>
      <c r="I35" s="660">
        <v>42.85</v>
      </c>
      <c r="J35" s="697"/>
      <c r="K35" s="660">
        <v>47.14</v>
      </c>
      <c r="L35" s="697"/>
      <c r="M35" s="660">
        <v>46.27</v>
      </c>
      <c r="N35" s="697"/>
      <c r="O35" s="698">
        <v>44.51</v>
      </c>
      <c r="P35" s="697"/>
      <c r="Q35" s="660">
        <v>46.46</v>
      </c>
    </row>
    <row r="36" spans="1:17" ht="15" customHeight="1">
      <c r="A36" s="692" t="s">
        <v>233</v>
      </c>
      <c r="B36" s="692"/>
      <c r="C36" s="662">
        <v>57.78</v>
      </c>
      <c r="D36" s="662"/>
      <c r="E36" s="662">
        <v>54.93</v>
      </c>
      <c r="F36" s="697"/>
      <c r="G36" s="662">
        <v>53.67</v>
      </c>
      <c r="H36" s="697"/>
      <c r="I36" s="662">
        <v>54.12</v>
      </c>
      <c r="J36" s="697"/>
      <c r="K36" s="662">
        <v>51.95</v>
      </c>
      <c r="L36" s="697"/>
      <c r="M36" s="662">
        <v>52.76</v>
      </c>
      <c r="N36" s="697"/>
      <c r="O36" s="699">
        <v>51.58</v>
      </c>
      <c r="P36" s="697"/>
      <c r="Q36" s="662">
        <v>52.08</v>
      </c>
    </row>
    <row r="37" spans="1:17" ht="15" customHeight="1">
      <c r="A37" s="692" t="s">
        <v>330</v>
      </c>
      <c r="B37" s="692"/>
      <c r="C37" s="662">
        <v>8.7799999999999994</v>
      </c>
      <c r="D37" s="661"/>
      <c r="E37" s="662">
        <v>8.43</v>
      </c>
      <c r="F37" s="697"/>
      <c r="G37" s="662">
        <v>8.9600000000000009</v>
      </c>
      <c r="H37" s="697"/>
      <c r="I37" s="662">
        <v>8.99</v>
      </c>
      <c r="J37" s="697"/>
      <c r="K37" s="662">
        <v>9.0500000000000007</v>
      </c>
      <c r="L37" s="697"/>
      <c r="M37" s="662">
        <v>9.0299999999999994</v>
      </c>
      <c r="N37" s="697"/>
      <c r="O37" s="699">
        <v>9.44</v>
      </c>
      <c r="P37" s="697"/>
      <c r="Q37" s="662">
        <v>9.39</v>
      </c>
    </row>
    <row r="38" spans="1:17" ht="15" customHeight="1" thickBot="1">
      <c r="A38" s="692" t="s">
        <v>239</v>
      </c>
      <c r="B38" s="692"/>
      <c r="C38" s="664">
        <v>24.33</v>
      </c>
      <c r="D38" s="665"/>
      <c r="E38" s="664">
        <v>23.54</v>
      </c>
      <c r="F38" s="695"/>
      <c r="G38" s="664">
        <v>23.63</v>
      </c>
      <c r="H38" s="695"/>
      <c r="I38" s="664">
        <v>23.9</v>
      </c>
      <c r="J38" s="695"/>
      <c r="K38" s="664">
        <v>23.53</v>
      </c>
      <c r="L38" s="695"/>
      <c r="M38" s="664">
        <v>23.58</v>
      </c>
      <c r="N38" s="695"/>
      <c r="O38" s="701">
        <v>23.96</v>
      </c>
      <c r="P38" s="695"/>
      <c r="Q38" s="664">
        <v>24.41</v>
      </c>
    </row>
    <row r="39" spans="1:17" ht="15" customHeight="1" thickTop="1">
      <c r="A39" s="833"/>
      <c r="B39" s="833"/>
      <c r="C39" s="833"/>
      <c r="D39" s="833"/>
      <c r="E39" s="833"/>
      <c r="F39" s="833"/>
      <c r="G39" s="833"/>
      <c r="H39" s="833"/>
      <c r="I39" s="833"/>
      <c r="J39" s="833"/>
      <c r="K39" s="833"/>
      <c r="L39" s="833"/>
      <c r="M39" s="833"/>
      <c r="N39" s="833"/>
      <c r="O39" s="833"/>
      <c r="P39" s="833"/>
      <c r="Q39" s="833"/>
    </row>
    <row r="40" spans="1:17" ht="15" customHeight="1">
      <c r="A40" s="837" t="s">
        <v>108</v>
      </c>
      <c r="B40" s="837"/>
      <c r="C40" s="837"/>
      <c r="D40" s="837"/>
      <c r="E40" s="837"/>
      <c r="F40" s="837"/>
      <c r="G40" s="837"/>
      <c r="H40" s="837"/>
      <c r="I40" s="837"/>
      <c r="J40" s="837"/>
      <c r="K40" s="837"/>
      <c r="L40" s="837"/>
      <c r="M40" s="837"/>
      <c r="N40" s="837"/>
      <c r="O40" s="837"/>
      <c r="P40" s="837"/>
      <c r="Q40" s="837"/>
    </row>
    <row r="41" spans="1:17" ht="15" customHeight="1">
      <c r="A41" s="692" t="s">
        <v>221</v>
      </c>
      <c r="B41" s="692"/>
      <c r="C41" s="658">
        <v>1.68</v>
      </c>
      <c r="D41" s="659"/>
      <c r="E41" s="658">
        <v>1.66</v>
      </c>
      <c r="F41" s="695"/>
      <c r="G41" s="658">
        <v>1.74</v>
      </c>
      <c r="H41" s="695"/>
      <c r="I41" s="658">
        <v>1.71</v>
      </c>
      <c r="J41" s="695"/>
      <c r="K41" s="658">
        <v>1.69</v>
      </c>
      <c r="L41" s="695"/>
      <c r="M41" s="658">
        <v>1.63</v>
      </c>
      <c r="N41" s="695"/>
      <c r="O41" s="696">
        <v>1.69</v>
      </c>
      <c r="P41" s="695"/>
      <c r="Q41" s="658">
        <v>1.67</v>
      </c>
    </row>
    <row r="42" spans="1:17" ht="15" customHeight="1">
      <c r="A42" s="692" t="s">
        <v>222</v>
      </c>
      <c r="B42" s="692"/>
      <c r="C42" s="662">
        <v>2.2599999999999998</v>
      </c>
      <c r="D42" s="662"/>
      <c r="E42" s="662">
        <v>2.2400000000000002</v>
      </c>
      <c r="F42" s="697"/>
      <c r="G42" s="662">
        <v>2.1</v>
      </c>
      <c r="H42" s="697"/>
      <c r="I42" s="662">
        <v>2.2200000000000002</v>
      </c>
      <c r="J42" s="697"/>
      <c r="K42" s="662">
        <v>1.94</v>
      </c>
      <c r="L42" s="697"/>
      <c r="M42" s="662">
        <v>2.02</v>
      </c>
      <c r="N42" s="697"/>
      <c r="O42" s="699">
        <v>1.89</v>
      </c>
      <c r="P42" s="697"/>
      <c r="Q42" s="662">
        <v>1.9</v>
      </c>
    </row>
    <row r="43" spans="1:17" ht="15" customHeight="1">
      <c r="A43" s="692" t="s">
        <v>223</v>
      </c>
      <c r="B43" s="692"/>
      <c r="C43" s="662">
        <v>0.56999999999999995</v>
      </c>
      <c r="D43" s="662"/>
      <c r="E43" s="662">
        <v>0.53</v>
      </c>
      <c r="F43" s="697"/>
      <c r="G43" s="662">
        <v>0.56000000000000005</v>
      </c>
      <c r="H43" s="697"/>
      <c r="I43" s="662">
        <v>0.59</v>
      </c>
      <c r="J43" s="697"/>
      <c r="K43" s="662">
        <v>0.68</v>
      </c>
      <c r="L43" s="697"/>
      <c r="M43" s="662">
        <v>0.65</v>
      </c>
      <c r="N43" s="697"/>
      <c r="O43" s="699">
        <v>0.64</v>
      </c>
      <c r="P43" s="697"/>
      <c r="Q43" s="662">
        <v>0.68</v>
      </c>
    </row>
    <row r="44" spans="1:17" ht="15" customHeight="1">
      <c r="A44" s="690" t="s">
        <v>224</v>
      </c>
      <c r="B44" s="690"/>
      <c r="C44" s="662">
        <v>0.66</v>
      </c>
      <c r="D44" s="661"/>
      <c r="E44" s="662">
        <v>0.65</v>
      </c>
      <c r="F44" s="697"/>
      <c r="G44" s="662">
        <v>0.66</v>
      </c>
      <c r="H44" s="697"/>
      <c r="I44" s="662">
        <v>0.64</v>
      </c>
      <c r="J44" s="697"/>
      <c r="K44" s="662">
        <v>0.7</v>
      </c>
      <c r="L44" s="697"/>
      <c r="M44" s="662">
        <v>0.65</v>
      </c>
      <c r="N44" s="697"/>
      <c r="O44" s="699">
        <v>0.62</v>
      </c>
      <c r="P44" s="697"/>
      <c r="Q44" s="662">
        <v>0.65</v>
      </c>
    </row>
    <row r="45" spans="1:17" ht="15" customHeight="1" thickBot="1">
      <c r="A45" s="692" t="s">
        <v>240</v>
      </c>
      <c r="B45" s="692"/>
      <c r="C45" s="664">
        <v>1.32</v>
      </c>
      <c r="D45" s="665"/>
      <c r="E45" s="664">
        <v>1.24</v>
      </c>
      <c r="F45" s="695"/>
      <c r="G45" s="664">
        <v>1.25</v>
      </c>
      <c r="H45" s="695"/>
      <c r="I45" s="664">
        <v>1.24</v>
      </c>
      <c r="J45" s="695"/>
      <c r="K45" s="664">
        <v>1.22</v>
      </c>
      <c r="L45" s="695"/>
      <c r="M45" s="664">
        <v>1.2</v>
      </c>
      <c r="N45" s="695"/>
      <c r="O45" s="701">
        <v>1.21</v>
      </c>
      <c r="P45" s="695"/>
      <c r="Q45" s="664">
        <v>1.21</v>
      </c>
    </row>
    <row r="46" spans="1:17" ht="15" customHeight="1" thickTop="1">
      <c r="A46" s="824"/>
      <c r="B46" s="824"/>
      <c r="C46" s="824"/>
      <c r="D46" s="824"/>
      <c r="E46" s="824"/>
      <c r="F46" s="824"/>
      <c r="G46" s="824"/>
      <c r="H46" s="824"/>
      <c r="I46" s="824"/>
      <c r="J46" s="824"/>
      <c r="K46" s="824"/>
      <c r="L46" s="824"/>
      <c r="M46" s="824"/>
      <c r="N46" s="824"/>
      <c r="O46" s="824"/>
      <c r="P46" s="824"/>
      <c r="Q46" s="824"/>
    </row>
    <row r="47" spans="1:17" ht="15" customHeight="1">
      <c r="A47" s="825" t="s">
        <v>109</v>
      </c>
      <c r="B47" s="825"/>
      <c r="C47" s="825"/>
      <c r="D47" s="825"/>
      <c r="E47" s="825"/>
      <c r="F47" s="825"/>
      <c r="G47" s="825"/>
      <c r="H47" s="825"/>
      <c r="I47" s="825"/>
      <c r="J47" s="825"/>
      <c r="K47" s="825"/>
      <c r="L47" s="825"/>
      <c r="M47" s="825"/>
      <c r="N47" s="825"/>
      <c r="O47" s="825"/>
      <c r="P47" s="825"/>
      <c r="Q47" s="825"/>
    </row>
    <row r="48" spans="1:17" ht="15" customHeight="1">
      <c r="A48" s="826"/>
      <c r="B48" s="826"/>
      <c r="C48" s="826"/>
      <c r="D48" s="826"/>
      <c r="E48" s="826"/>
      <c r="F48" s="826"/>
      <c r="G48" s="826"/>
      <c r="H48" s="826"/>
      <c r="I48" s="826"/>
      <c r="J48" s="826"/>
      <c r="K48" s="826"/>
      <c r="L48" s="826"/>
      <c r="M48" s="826"/>
      <c r="N48" s="826"/>
      <c r="O48" s="826"/>
      <c r="P48" s="826"/>
      <c r="Q48" s="826"/>
    </row>
    <row r="49" spans="1:27" ht="15" customHeight="1">
      <c r="A49" s="825" t="s">
        <v>110</v>
      </c>
      <c r="B49" s="825"/>
      <c r="C49" s="825"/>
      <c r="D49" s="825"/>
      <c r="E49" s="825"/>
      <c r="F49" s="825"/>
      <c r="G49" s="825"/>
      <c r="H49" s="825"/>
      <c r="I49" s="825"/>
      <c r="J49" s="825"/>
      <c r="K49" s="825"/>
      <c r="L49" s="825"/>
      <c r="M49" s="825"/>
      <c r="N49" s="825"/>
      <c r="O49" s="825"/>
      <c r="P49" s="825"/>
      <c r="Q49" s="825"/>
      <c r="S49" s="143"/>
      <c r="U49" s="21"/>
      <c r="V49" s="21"/>
      <c r="X49" s="21"/>
      <c r="Y49" s="21"/>
      <c r="AA49" s="143"/>
    </row>
    <row r="50" spans="1:27" ht="15" customHeight="1">
      <c r="A50" s="650" t="s">
        <v>236</v>
      </c>
      <c r="B50" s="650"/>
      <c r="C50" s="666">
        <v>-9.0999999999999998E-2</v>
      </c>
      <c r="D50" s="667"/>
      <c r="E50" s="666">
        <v>-0.13100000000000001</v>
      </c>
      <c r="F50" s="666"/>
      <c r="G50" s="666">
        <v>-0.13900000000000001</v>
      </c>
      <c r="H50" s="666"/>
      <c r="I50" s="666">
        <v>-9.4E-2</v>
      </c>
      <c r="J50" s="666"/>
      <c r="K50" s="666">
        <v>-4.4999999999999998E-2</v>
      </c>
      <c r="L50" s="666"/>
      <c r="M50" s="666">
        <v>-0.03</v>
      </c>
      <c r="N50" s="666"/>
      <c r="O50" s="666">
        <v>-2.9000000000000001E-2</v>
      </c>
      <c r="P50" s="666"/>
      <c r="Q50" s="666">
        <v>-2.1000000000000001E-2</v>
      </c>
      <c r="S50" s="66"/>
      <c r="U50" s="49"/>
      <c r="Y50" s="30"/>
    </row>
    <row r="51" spans="1:27" ht="15" customHeight="1">
      <c r="A51" s="650" t="s">
        <v>237</v>
      </c>
      <c r="B51" s="650"/>
      <c r="C51" s="666">
        <v>-5.6000000000000001E-2</v>
      </c>
      <c r="D51" s="667"/>
      <c r="E51" s="666">
        <v>-0.114</v>
      </c>
      <c r="F51" s="666"/>
      <c r="G51" s="666">
        <v>-8.6999999999999994E-2</v>
      </c>
      <c r="H51" s="666"/>
      <c r="I51" s="666">
        <v>-6.5000000000000002E-2</v>
      </c>
      <c r="J51" s="666"/>
      <c r="K51" s="666">
        <v>-6.6000000000000003E-2</v>
      </c>
      <c r="L51" s="666"/>
      <c r="M51" s="666">
        <v>-5.8999999999999997E-2</v>
      </c>
      <c r="N51" s="666"/>
      <c r="O51" s="666">
        <v>-8.5999999999999993E-2</v>
      </c>
      <c r="P51" s="666"/>
      <c r="Q51" s="666">
        <v>-9.7000000000000003E-2</v>
      </c>
      <c r="S51" s="66"/>
      <c r="U51" s="49"/>
      <c r="Y51" s="30"/>
    </row>
    <row r="52" spans="1:27" ht="15" customHeight="1">
      <c r="A52" s="650" t="s">
        <v>228</v>
      </c>
      <c r="B52" s="650"/>
      <c r="C52" s="666">
        <v>-8.1000000000000003E-2</v>
      </c>
      <c r="D52" s="667"/>
      <c r="E52" s="666">
        <v>-0.127</v>
      </c>
      <c r="F52" s="666"/>
      <c r="G52" s="666">
        <v>-0.125</v>
      </c>
      <c r="H52" s="666"/>
      <c r="I52" s="666">
        <v>-8.5999999999999993E-2</v>
      </c>
      <c r="J52" s="666"/>
      <c r="K52" s="666">
        <v>-5.0999999999999997E-2</v>
      </c>
      <c r="L52" s="666"/>
      <c r="M52" s="666">
        <v>-3.6999999999999998E-2</v>
      </c>
      <c r="N52" s="666"/>
      <c r="O52" s="666">
        <v>-4.3999999999999997E-2</v>
      </c>
      <c r="P52" s="666"/>
      <c r="Q52" s="666">
        <v>-4.2000000000000003E-2</v>
      </c>
      <c r="S52" s="66"/>
      <c r="U52" s="49"/>
      <c r="Y52" s="30"/>
    </row>
    <row r="53" spans="1:27" ht="15" customHeight="1">
      <c r="A53" s="653" t="s">
        <v>238</v>
      </c>
      <c r="B53" s="653"/>
      <c r="C53" s="666">
        <v>-0.14499999999999999</v>
      </c>
      <c r="D53" s="667"/>
      <c r="E53" s="666">
        <v>-0.189</v>
      </c>
      <c r="F53" s="666"/>
      <c r="G53" s="666">
        <v>-0.159</v>
      </c>
      <c r="H53" s="666"/>
      <c r="I53" s="666">
        <v>-0.13500000000000001</v>
      </c>
      <c r="J53" s="666"/>
      <c r="K53" s="666">
        <v>-9.2999999999999999E-2</v>
      </c>
      <c r="L53" s="666"/>
      <c r="M53" s="666">
        <v>-3.2000000000000001E-2</v>
      </c>
      <c r="N53" s="666"/>
      <c r="O53" s="666">
        <v>-3.2000000000000001E-2</v>
      </c>
      <c r="P53" s="666"/>
      <c r="Q53" s="666">
        <v>-2.4E-2</v>
      </c>
      <c r="S53" s="66"/>
      <c r="U53" s="49"/>
      <c r="Y53" s="31"/>
    </row>
    <row r="54" spans="1:27" ht="15" customHeight="1">
      <c r="A54" s="653" t="s">
        <v>241</v>
      </c>
      <c r="B54" s="653"/>
      <c r="C54" s="666">
        <v>-0.106</v>
      </c>
      <c r="D54" s="667"/>
      <c r="E54" s="666">
        <v>-0.151</v>
      </c>
      <c r="F54" s="666"/>
      <c r="G54" s="666">
        <v>-0.13900000000000001</v>
      </c>
      <c r="H54" s="666"/>
      <c r="I54" s="666">
        <v>-0.105</v>
      </c>
      <c r="J54" s="666"/>
      <c r="K54" s="666">
        <v>-6.7000000000000004E-2</v>
      </c>
      <c r="L54" s="666"/>
      <c r="M54" s="666">
        <v>-3.5000000000000003E-2</v>
      </c>
      <c r="N54" s="666"/>
      <c r="O54" s="666">
        <v>-3.9E-2</v>
      </c>
      <c r="P54" s="666"/>
      <c r="Q54" s="666">
        <v>-3.5000000000000003E-2</v>
      </c>
      <c r="S54" s="66"/>
      <c r="U54" s="49"/>
      <c r="Y54" s="30"/>
    </row>
    <row r="55" spans="1:27" ht="15" customHeight="1">
      <c r="A55" s="653" t="s">
        <v>222</v>
      </c>
      <c r="B55" s="653"/>
      <c r="C55" s="666">
        <v>-9.1999999999999998E-2</v>
      </c>
      <c r="D55" s="667"/>
      <c r="E55" s="666">
        <v>-0.11799999999999999</v>
      </c>
      <c r="F55" s="666"/>
      <c r="G55" s="666">
        <v>-0.123</v>
      </c>
      <c r="H55" s="666"/>
      <c r="I55" s="666">
        <v>-6.3E-2</v>
      </c>
      <c r="J55" s="666"/>
      <c r="K55" s="666">
        <v>-0.06</v>
      </c>
      <c r="L55" s="666"/>
      <c r="M55" s="666">
        <v>-8.5999999999999993E-2</v>
      </c>
      <c r="N55" s="666"/>
      <c r="O55" s="666">
        <v>-5.3999999999999999E-2</v>
      </c>
      <c r="P55" s="666"/>
      <c r="Q55" s="666">
        <v>-0.03</v>
      </c>
      <c r="S55" s="66"/>
      <c r="U55" s="49"/>
      <c r="Y55" s="31"/>
    </row>
    <row r="56" spans="1:27" ht="15" customHeight="1">
      <c r="A56" s="653" t="s">
        <v>223</v>
      </c>
      <c r="B56" s="653"/>
      <c r="C56" s="666">
        <v>-1.0999999999999999E-2</v>
      </c>
      <c r="D56" s="667"/>
      <c r="E56" s="666">
        <v>-1.4E-2</v>
      </c>
      <c r="F56" s="666"/>
      <c r="G56" s="666">
        <v>-7.0000000000000001E-3</v>
      </c>
      <c r="H56" s="666"/>
      <c r="I56" s="666">
        <v>3.3000000000000002E-2</v>
      </c>
      <c r="J56" s="666"/>
      <c r="K56" s="666">
        <v>0.28100000000000003</v>
      </c>
      <c r="L56" s="666"/>
      <c r="M56" s="666">
        <v>0.309</v>
      </c>
      <c r="N56" s="666"/>
      <c r="O56" s="666">
        <v>0.29299999999999998</v>
      </c>
      <c r="P56" s="666"/>
      <c r="Q56" s="666">
        <v>0.33700000000000002</v>
      </c>
      <c r="S56" s="66"/>
      <c r="U56" s="49"/>
      <c r="Y56" s="31"/>
    </row>
    <row r="57" spans="1:27" ht="15" customHeight="1">
      <c r="A57" s="653" t="s">
        <v>242</v>
      </c>
      <c r="B57" s="653"/>
      <c r="C57" s="666">
        <v>-7.1999999999999995E-2</v>
      </c>
      <c r="D57" s="667"/>
      <c r="E57" s="666">
        <v>-9.0999999999999998E-2</v>
      </c>
      <c r="F57" s="666"/>
      <c r="G57" s="666">
        <v>-9.2999999999999999E-2</v>
      </c>
      <c r="H57" s="666"/>
      <c r="I57" s="666">
        <v>-3.6999999999999998E-2</v>
      </c>
      <c r="J57" s="666"/>
      <c r="K57" s="666">
        <v>3.2000000000000001E-2</v>
      </c>
      <c r="L57" s="666"/>
      <c r="M57" s="666">
        <v>2.4E-2</v>
      </c>
      <c r="N57" s="666"/>
      <c r="O57" s="666">
        <v>4.4999999999999998E-2</v>
      </c>
      <c r="P57" s="666"/>
      <c r="Q57" s="666">
        <v>7.6999999999999999E-2</v>
      </c>
      <c r="S57" s="66"/>
      <c r="U57" s="49"/>
      <c r="Y57" s="31"/>
    </row>
    <row r="58" spans="1:27" ht="15" customHeight="1">
      <c r="A58" s="653" t="s">
        <v>330</v>
      </c>
      <c r="B58" s="653"/>
      <c r="C58" s="666">
        <v>-0.14899999999999999</v>
      </c>
      <c r="D58" s="667"/>
      <c r="E58" s="666">
        <v>-8.8999999999999996E-2</v>
      </c>
      <c r="F58" s="666"/>
      <c r="G58" s="666">
        <v>-3.3000000000000002E-2</v>
      </c>
      <c r="H58" s="666"/>
      <c r="I58" s="666">
        <v>-2.4E-2</v>
      </c>
      <c r="J58" s="666"/>
      <c r="K58" s="666">
        <v>2.1000000000000001E-2</v>
      </c>
      <c r="L58" s="666"/>
      <c r="M58" s="666">
        <v>-2.1999999999999999E-2</v>
      </c>
      <c r="N58" s="666"/>
      <c r="O58" s="666">
        <v>-5.2999999999999999E-2</v>
      </c>
      <c r="P58" s="666"/>
      <c r="Q58" s="666">
        <v>-2.3E-2</v>
      </c>
      <c r="S58" s="66"/>
      <c r="U58" s="49"/>
      <c r="Y58" s="31"/>
    </row>
    <row r="59" spans="1:27" ht="15" customHeight="1">
      <c r="A59" s="653" t="s">
        <v>243</v>
      </c>
      <c r="B59" s="653"/>
      <c r="C59" s="666">
        <v>-0.114</v>
      </c>
      <c r="D59" s="667"/>
      <c r="E59" s="666">
        <v>-0.121</v>
      </c>
      <c r="F59" s="666"/>
      <c r="G59" s="666">
        <v>-9.9000000000000005E-2</v>
      </c>
      <c r="H59" s="666"/>
      <c r="I59" s="666">
        <v>-6.8000000000000005E-2</v>
      </c>
      <c r="J59" s="666"/>
      <c r="K59" s="666">
        <v>-2.1999999999999999E-2</v>
      </c>
      <c r="L59" s="666"/>
      <c r="M59" s="666">
        <v>-0.02</v>
      </c>
      <c r="N59" s="666"/>
      <c r="O59" s="666">
        <v>-2.9000000000000001E-2</v>
      </c>
      <c r="P59" s="666"/>
      <c r="Q59" s="666">
        <v>-1.0999999999999999E-2</v>
      </c>
      <c r="S59" s="66"/>
      <c r="U59" s="49"/>
      <c r="Y59" s="30"/>
    </row>
    <row r="60" spans="1:27" ht="15" customHeight="1">
      <c r="A60" s="824"/>
      <c r="B60" s="824"/>
      <c r="C60" s="824"/>
      <c r="D60" s="824"/>
      <c r="E60" s="824"/>
      <c r="F60" s="824"/>
      <c r="G60" s="824"/>
      <c r="H60" s="824"/>
      <c r="I60" s="824"/>
      <c r="J60" s="824"/>
      <c r="K60" s="824"/>
      <c r="L60" s="824"/>
      <c r="M60" s="824"/>
      <c r="N60" s="824"/>
      <c r="O60" s="824"/>
      <c r="P60" s="824"/>
      <c r="Q60" s="824"/>
      <c r="S60" s="66"/>
      <c r="U60" s="49"/>
      <c r="Y60" s="30"/>
    </row>
    <row r="61" spans="1:27" s="21" customFormat="1" ht="15" customHeight="1">
      <c r="A61" s="825" t="s">
        <v>111</v>
      </c>
      <c r="B61" s="825"/>
      <c r="C61" s="825"/>
      <c r="D61" s="825"/>
      <c r="E61" s="825"/>
      <c r="F61" s="825"/>
      <c r="G61" s="825"/>
      <c r="H61" s="825"/>
      <c r="I61" s="825"/>
      <c r="J61" s="825"/>
      <c r="K61" s="825"/>
      <c r="L61" s="825"/>
      <c r="M61" s="825"/>
      <c r="N61" s="825"/>
      <c r="O61" s="825"/>
      <c r="P61" s="825"/>
      <c r="Q61" s="825"/>
      <c r="R61" s="101"/>
    </row>
    <row r="62" spans="1:27" ht="15" customHeight="1">
      <c r="A62" s="692" t="s">
        <v>219</v>
      </c>
      <c r="B62" s="690"/>
      <c r="C62" s="666">
        <v>6.7000000000000004E-2</v>
      </c>
      <c r="D62" s="667"/>
      <c r="E62" s="666">
        <v>-5.0000000000000001E-3</v>
      </c>
      <c r="F62" s="666"/>
      <c r="G62" s="666">
        <v>-4.8000000000000001E-2</v>
      </c>
      <c r="H62" s="666"/>
      <c r="I62" s="666">
        <v>-0.08</v>
      </c>
      <c r="J62" s="666"/>
      <c r="K62" s="666">
        <v>-5.5E-2</v>
      </c>
      <c r="L62" s="666"/>
      <c r="M62" s="666">
        <v>-3.5000000000000003E-2</v>
      </c>
      <c r="N62" s="666"/>
      <c r="O62" s="666">
        <v>-8.9999999999999993E-3</v>
      </c>
      <c r="P62" s="702"/>
      <c r="Q62" s="428">
        <v>0</v>
      </c>
      <c r="S62" s="30"/>
      <c r="U62" s="30"/>
      <c r="Y62" s="30"/>
      <c r="AA62" s="30"/>
    </row>
    <row r="63" spans="1:27" ht="15" customHeight="1">
      <c r="A63" s="692" t="s">
        <v>237</v>
      </c>
      <c r="B63" s="690"/>
      <c r="C63" s="666">
        <v>8.8999999999999996E-2</v>
      </c>
      <c r="D63" s="667"/>
      <c r="E63" s="703">
        <v>0</v>
      </c>
      <c r="F63" s="666"/>
      <c r="G63" s="666">
        <v>-2E-3</v>
      </c>
      <c r="H63" s="666"/>
      <c r="I63" s="666">
        <v>-6.2E-2</v>
      </c>
      <c r="J63" s="666"/>
      <c r="K63" s="666">
        <v>-7.5999999999999998E-2</v>
      </c>
      <c r="L63" s="666"/>
      <c r="M63" s="666">
        <v>-5.7000000000000002E-2</v>
      </c>
      <c r="N63" s="666"/>
      <c r="O63" s="666">
        <v>-5.8999999999999997E-2</v>
      </c>
      <c r="P63" s="702"/>
      <c r="Q63" s="666">
        <v>-6.2E-2</v>
      </c>
      <c r="S63" s="30"/>
      <c r="U63" s="30"/>
      <c r="Y63" s="30"/>
      <c r="AA63" s="30"/>
    </row>
    <row r="64" spans="1:27" ht="15" customHeight="1">
      <c r="A64" s="690" t="s">
        <v>228</v>
      </c>
      <c r="B64" s="690"/>
      <c r="C64" s="666">
        <v>7.0999999999999994E-2</v>
      </c>
      <c r="D64" s="667"/>
      <c r="E64" s="666">
        <v>-4.0000000000000001E-3</v>
      </c>
      <c r="F64" s="666"/>
      <c r="G64" s="666">
        <v>-0.04</v>
      </c>
      <c r="H64" s="666"/>
      <c r="I64" s="666">
        <v>-7.6999999999999999E-2</v>
      </c>
      <c r="J64" s="666"/>
      <c r="K64" s="666">
        <v>-5.8999999999999997E-2</v>
      </c>
      <c r="L64" s="666"/>
      <c r="M64" s="666">
        <v>-3.9E-2</v>
      </c>
      <c r="N64" s="666"/>
      <c r="O64" s="666">
        <v>-1.7999999999999999E-2</v>
      </c>
      <c r="P64" s="702"/>
      <c r="Q64" s="666">
        <v>-1.0999999999999999E-2</v>
      </c>
      <c r="S64" s="30"/>
      <c r="U64" s="30"/>
      <c r="Y64" s="30"/>
      <c r="AA64" s="30"/>
    </row>
    <row r="65" spans="1:27" ht="15" customHeight="1">
      <c r="A65" s="692" t="s">
        <v>229</v>
      </c>
      <c r="B65" s="692"/>
      <c r="C65" s="666">
        <v>4.4999999999999998E-2</v>
      </c>
      <c r="D65" s="667"/>
      <c r="E65" s="666">
        <v>-4.1000000000000002E-2</v>
      </c>
      <c r="F65" s="666"/>
      <c r="G65" s="666">
        <v>-5.2999999999999999E-2</v>
      </c>
      <c r="H65" s="666"/>
      <c r="I65" s="666">
        <v>-9.2999999999999999E-2</v>
      </c>
      <c r="J65" s="666"/>
      <c r="K65" s="666">
        <v>-7.8E-2</v>
      </c>
      <c r="L65" s="666"/>
      <c r="M65" s="666">
        <v>-3.5999999999999997E-2</v>
      </c>
      <c r="N65" s="666"/>
      <c r="O65" s="666">
        <v>-2.1999999999999999E-2</v>
      </c>
      <c r="P65" s="702"/>
      <c r="Q65" s="666">
        <v>-2.1000000000000001E-2</v>
      </c>
      <c r="S65" s="30"/>
      <c r="U65" s="30"/>
      <c r="Y65" s="30"/>
      <c r="AA65" s="30"/>
    </row>
    <row r="66" spans="1:27" ht="15" customHeight="1">
      <c r="A66" s="692" t="s">
        <v>241</v>
      </c>
      <c r="B66" s="692"/>
      <c r="C66" s="666">
        <v>6.3E-2</v>
      </c>
      <c r="D66" s="667"/>
      <c r="E66" s="666">
        <v>-1.6E-2</v>
      </c>
      <c r="F66" s="666"/>
      <c r="G66" s="666">
        <v>-4.4999999999999998E-2</v>
      </c>
      <c r="H66" s="666"/>
      <c r="I66" s="666">
        <v>-8.2000000000000003E-2</v>
      </c>
      <c r="J66" s="666"/>
      <c r="K66" s="666">
        <v>-6.5000000000000002E-2</v>
      </c>
      <c r="L66" s="666"/>
      <c r="M66" s="666">
        <v>-3.7999999999999999E-2</v>
      </c>
      <c r="N66" s="666"/>
      <c r="O66" s="666">
        <v>-1.9E-2</v>
      </c>
      <c r="P66" s="702"/>
      <c r="Q66" s="666">
        <v>-1.4E-2</v>
      </c>
      <c r="S66" s="30"/>
      <c r="U66" s="30"/>
      <c r="Y66" s="30"/>
      <c r="AA66" s="30"/>
    </row>
    <row r="67" spans="1:27" ht="15" customHeight="1">
      <c r="A67" s="692" t="s">
        <v>222</v>
      </c>
      <c r="B67" s="692"/>
      <c r="C67" s="666">
        <v>0.02</v>
      </c>
      <c r="D67" s="667"/>
      <c r="E67" s="666">
        <v>-9.0999999999999998E-2</v>
      </c>
      <c r="F67" s="666"/>
      <c r="G67" s="666">
        <v>-0.14199999999999999</v>
      </c>
      <c r="H67" s="666"/>
      <c r="I67" s="666">
        <v>-0.16900000000000001</v>
      </c>
      <c r="J67" s="666"/>
      <c r="K67" s="666">
        <v>-0.19700000000000001</v>
      </c>
      <c r="L67" s="666"/>
      <c r="M67" s="666">
        <v>-0.153</v>
      </c>
      <c r="N67" s="666"/>
      <c r="O67" s="666">
        <v>-9.7000000000000003E-2</v>
      </c>
      <c r="P67" s="702"/>
      <c r="Q67" s="666">
        <v>-8.7999999999999995E-2</v>
      </c>
      <c r="S67" s="30"/>
      <c r="U67" s="30"/>
      <c r="Y67" s="30"/>
      <c r="AA67" s="30"/>
    </row>
    <row r="68" spans="1:27" ht="15" customHeight="1">
      <c r="A68" s="692" t="s">
        <v>223</v>
      </c>
      <c r="B68" s="692"/>
      <c r="C68" s="666">
        <v>5.7000000000000002E-2</v>
      </c>
      <c r="D68" s="667"/>
      <c r="E68" s="666">
        <v>7.0000000000000001E-3</v>
      </c>
      <c r="F68" s="666"/>
      <c r="G68" s="666">
        <v>1E-3</v>
      </c>
      <c r="H68" s="666"/>
      <c r="I68" s="666">
        <v>3.7999999999999999E-2</v>
      </c>
      <c r="J68" s="666"/>
      <c r="K68" s="666">
        <v>0.44400000000000001</v>
      </c>
      <c r="L68" s="666"/>
      <c r="M68" s="666">
        <v>0.53</v>
      </c>
      <c r="N68" s="666"/>
      <c r="O68" s="666">
        <v>0.45300000000000001</v>
      </c>
      <c r="P68" s="702"/>
      <c r="Q68" s="666">
        <v>0.44700000000000001</v>
      </c>
      <c r="S68" s="30"/>
      <c r="U68" s="30"/>
      <c r="Y68" s="30"/>
      <c r="AA68" s="30"/>
    </row>
    <row r="69" spans="1:27" ht="15" customHeight="1">
      <c r="A69" s="692" t="s">
        <v>242</v>
      </c>
      <c r="B69" s="692"/>
      <c r="C69" s="666">
        <v>2.7E-2</v>
      </c>
      <c r="D69" s="667"/>
      <c r="E69" s="666">
        <v>-7.2999999999999995E-2</v>
      </c>
      <c r="F69" s="666"/>
      <c r="G69" s="666">
        <v>-0.115</v>
      </c>
      <c r="H69" s="666"/>
      <c r="I69" s="666">
        <v>-0.129</v>
      </c>
      <c r="J69" s="666"/>
      <c r="K69" s="666">
        <v>-7.0999999999999994E-2</v>
      </c>
      <c r="L69" s="666"/>
      <c r="M69" s="666">
        <v>-1.6E-2</v>
      </c>
      <c r="N69" s="666"/>
      <c r="O69" s="666">
        <v>2.1000000000000001E-2</v>
      </c>
      <c r="P69" s="702"/>
      <c r="Q69" s="666">
        <v>3.5000000000000003E-2</v>
      </c>
      <c r="S69" s="30"/>
      <c r="U69" s="30"/>
      <c r="Y69" s="30"/>
      <c r="AA69" s="30"/>
    </row>
    <row r="70" spans="1:27" ht="15" customHeight="1">
      <c r="A70" s="704" t="s">
        <v>330</v>
      </c>
      <c r="B70" s="692"/>
      <c r="C70" s="666">
        <v>-0.126</v>
      </c>
      <c r="D70" s="667"/>
      <c r="E70" s="666">
        <v>-9.7000000000000003E-2</v>
      </c>
      <c r="F70" s="666"/>
      <c r="G70" s="666">
        <v>-1.2999999999999999E-2</v>
      </c>
      <c r="H70" s="666"/>
      <c r="I70" s="666">
        <v>-3.1E-2</v>
      </c>
      <c r="J70" s="666"/>
      <c r="K70" s="666">
        <v>5.0999999999999997E-2</v>
      </c>
      <c r="L70" s="666"/>
      <c r="M70" s="666">
        <v>4.8000000000000001E-2</v>
      </c>
      <c r="N70" s="666"/>
      <c r="O70" s="666">
        <v>1.2999999999999999E-2</v>
      </c>
      <c r="P70" s="702"/>
      <c r="Q70" s="666">
        <v>2.1000000000000001E-2</v>
      </c>
      <c r="S70" s="30"/>
      <c r="U70" s="30"/>
      <c r="Y70" s="30"/>
      <c r="AA70" s="30"/>
    </row>
    <row r="71" spans="1:27" ht="15" customHeight="1">
      <c r="A71" s="692" t="s">
        <v>244</v>
      </c>
      <c r="B71" s="692"/>
      <c r="C71" s="666">
        <v>2.4E-2</v>
      </c>
      <c r="D71" s="667"/>
      <c r="E71" s="666">
        <v>-5.0999999999999997E-2</v>
      </c>
      <c r="F71" s="666"/>
      <c r="G71" s="666">
        <v>-7.0000000000000007E-2</v>
      </c>
      <c r="H71" s="666"/>
      <c r="I71" s="666">
        <v>-9.6000000000000002E-2</v>
      </c>
      <c r="J71" s="666"/>
      <c r="K71" s="666">
        <v>-5.3999999999999999E-2</v>
      </c>
      <c r="L71" s="666"/>
      <c r="M71" s="666">
        <v>-1.7999999999999999E-2</v>
      </c>
      <c r="N71" s="666"/>
      <c r="O71" s="703">
        <v>0</v>
      </c>
      <c r="P71" s="702"/>
      <c r="Q71" s="666">
        <v>0.01</v>
      </c>
      <c r="S71" s="30"/>
      <c r="U71" s="30"/>
      <c r="Y71" s="30"/>
      <c r="AA71" s="30"/>
    </row>
    <row r="72" spans="1:27" ht="15" customHeight="1">
      <c r="A72" s="833"/>
      <c r="B72" s="833"/>
      <c r="C72" s="833"/>
      <c r="D72" s="833"/>
      <c r="E72" s="833"/>
      <c r="F72" s="833"/>
      <c r="G72" s="833"/>
      <c r="H72" s="833"/>
      <c r="I72" s="833"/>
      <c r="J72" s="833"/>
      <c r="K72" s="833"/>
      <c r="L72" s="833"/>
      <c r="M72" s="833"/>
      <c r="N72" s="833"/>
      <c r="O72" s="833"/>
      <c r="P72" s="833"/>
      <c r="Q72" s="833"/>
      <c r="S72" s="30"/>
      <c r="U72" s="30"/>
      <c r="Y72" s="30"/>
      <c r="AA72" s="30"/>
    </row>
    <row r="73" spans="1:27" ht="15" customHeight="1">
      <c r="A73" s="692" t="s">
        <v>112</v>
      </c>
      <c r="B73" s="690"/>
      <c r="C73" s="670">
        <v>12.6</v>
      </c>
      <c r="D73" s="670"/>
      <c r="E73" s="670">
        <v>13.1</v>
      </c>
      <c r="F73" s="670"/>
      <c r="G73" s="670">
        <v>12.4</v>
      </c>
      <c r="H73" s="705"/>
      <c r="I73" s="670">
        <v>12.9</v>
      </c>
      <c r="J73" s="705"/>
      <c r="K73" s="670">
        <v>12.9</v>
      </c>
      <c r="L73" s="705"/>
      <c r="M73" s="670">
        <v>13.5</v>
      </c>
      <c r="N73" s="705"/>
      <c r="O73" s="670">
        <v>12.6</v>
      </c>
      <c r="P73" s="705"/>
      <c r="Q73" s="670">
        <v>13.1</v>
      </c>
    </row>
    <row r="74" spans="1:27" ht="15" customHeight="1">
      <c r="A74" s="690" t="s">
        <v>113</v>
      </c>
      <c r="B74" s="690"/>
      <c r="C74" s="671">
        <v>1.93</v>
      </c>
      <c r="D74" s="672"/>
      <c r="E74" s="671">
        <v>1.8</v>
      </c>
      <c r="F74" s="671"/>
      <c r="G74" s="671">
        <v>1.91</v>
      </c>
      <c r="H74" s="706"/>
      <c r="I74" s="671">
        <v>1.86</v>
      </c>
      <c r="J74" s="706"/>
      <c r="K74" s="671">
        <v>1.82</v>
      </c>
      <c r="L74" s="706"/>
      <c r="M74" s="671">
        <v>1.75</v>
      </c>
      <c r="N74" s="706"/>
      <c r="O74" s="671">
        <v>1.9</v>
      </c>
      <c r="P74" s="706"/>
      <c r="Q74" s="671">
        <v>1.86</v>
      </c>
      <c r="R74" s="135"/>
    </row>
    <row r="75" spans="1:27" ht="15" customHeight="1">
      <c r="A75" s="692" t="s">
        <v>334</v>
      </c>
      <c r="B75" s="690"/>
      <c r="C75" s="673">
        <v>65</v>
      </c>
      <c r="D75" s="647"/>
      <c r="E75" s="673">
        <v>63</v>
      </c>
      <c r="F75" s="673"/>
      <c r="G75" s="673">
        <v>62</v>
      </c>
      <c r="H75" s="707"/>
      <c r="I75" s="673">
        <v>65</v>
      </c>
      <c r="J75" s="707"/>
      <c r="K75" s="673">
        <v>65</v>
      </c>
      <c r="L75" s="707"/>
      <c r="M75" s="673">
        <v>63</v>
      </c>
      <c r="N75" s="707"/>
      <c r="O75" s="673">
        <v>63</v>
      </c>
      <c r="P75" s="707"/>
      <c r="Q75" s="673">
        <v>65</v>
      </c>
    </row>
    <row r="76" spans="1:27" ht="15" customHeight="1">
      <c r="A76" s="823"/>
      <c r="B76" s="823"/>
      <c r="C76" s="823"/>
      <c r="D76" s="823"/>
      <c r="E76" s="823"/>
      <c r="F76" s="823"/>
      <c r="G76" s="823"/>
      <c r="H76" s="823"/>
      <c r="I76" s="823"/>
      <c r="J76" s="823"/>
      <c r="K76" s="823"/>
      <c r="L76" s="823"/>
      <c r="M76" s="823"/>
      <c r="N76" s="823"/>
      <c r="O76" s="823"/>
      <c r="P76" s="823"/>
      <c r="Q76" s="823"/>
    </row>
    <row r="77" spans="1:27" ht="15" customHeight="1">
      <c r="A77" s="836" t="s">
        <v>232</v>
      </c>
      <c r="B77" s="836"/>
      <c r="C77" s="836"/>
      <c r="D77" s="836"/>
      <c r="E77" s="836"/>
      <c r="F77" s="836"/>
      <c r="G77" s="836"/>
      <c r="H77" s="836"/>
      <c r="I77" s="836"/>
      <c r="J77" s="836"/>
      <c r="K77" s="836"/>
      <c r="L77" s="836"/>
      <c r="M77" s="836"/>
      <c r="N77" s="836"/>
      <c r="O77" s="836"/>
      <c r="P77" s="836"/>
      <c r="Q77" s="836"/>
    </row>
    <row r="78" spans="1:27" ht="15" customHeight="1">
      <c r="A78" s="836" t="s">
        <v>245</v>
      </c>
      <c r="B78" s="836"/>
      <c r="C78" s="836"/>
      <c r="D78" s="836"/>
      <c r="E78" s="836"/>
      <c r="F78" s="836"/>
      <c r="G78" s="836"/>
      <c r="H78" s="836"/>
      <c r="I78" s="836"/>
      <c r="J78" s="836"/>
      <c r="K78" s="836"/>
      <c r="L78" s="836"/>
      <c r="M78" s="836"/>
      <c r="N78" s="836"/>
      <c r="O78" s="836"/>
      <c r="P78" s="836"/>
      <c r="Q78" s="836"/>
    </row>
    <row r="79" spans="1:27" ht="15" customHeight="1">
      <c r="A79" s="674"/>
      <c r="B79" s="674"/>
      <c r="C79" s="674"/>
      <c r="D79" s="674"/>
      <c r="E79" s="674"/>
      <c r="F79" s="674"/>
      <c r="G79" s="674"/>
      <c r="H79" s="674"/>
      <c r="I79" s="674"/>
      <c r="J79" s="674"/>
      <c r="K79" s="674"/>
      <c r="L79" s="674"/>
      <c r="M79" s="674"/>
      <c r="N79" s="674"/>
      <c r="O79" s="674"/>
      <c r="P79" s="674"/>
      <c r="Q79" s="674"/>
    </row>
    <row r="80" spans="1:27" ht="15" customHeight="1">
      <c r="A80" s="822" t="s">
        <v>82</v>
      </c>
      <c r="B80" s="822"/>
      <c r="C80" s="822"/>
      <c r="D80" s="822"/>
      <c r="E80" s="822"/>
      <c r="F80" s="822"/>
      <c r="G80" s="822"/>
      <c r="H80" s="822"/>
      <c r="I80" s="822"/>
      <c r="J80" s="822"/>
      <c r="K80" s="822"/>
      <c r="L80" s="822"/>
      <c r="M80" s="822"/>
      <c r="N80" s="822"/>
      <c r="O80" s="822"/>
      <c r="P80" s="822"/>
      <c r="Q80" s="822"/>
    </row>
    <row r="81" ht="15" customHeight="1"/>
  </sheetData>
  <mergeCells count="25">
    <mergeCell ref="A4:Q4"/>
    <mergeCell ref="A61:Q61"/>
    <mergeCell ref="A80:Q80"/>
    <mergeCell ref="A1:Q1"/>
    <mergeCell ref="A2:Q2"/>
    <mergeCell ref="A3:Q3"/>
    <mergeCell ref="C5:I5"/>
    <mergeCell ref="K5:Q5"/>
    <mergeCell ref="A77:Q77"/>
    <mergeCell ref="A78:Q78"/>
    <mergeCell ref="A20:Q20"/>
    <mergeCell ref="A27:Q27"/>
    <mergeCell ref="A28:Q28"/>
    <mergeCell ref="A40:Q40"/>
    <mergeCell ref="A47:Q47"/>
    <mergeCell ref="A76:Q76"/>
    <mergeCell ref="A48:Q48"/>
    <mergeCell ref="A60:Q60"/>
    <mergeCell ref="A72:Q72"/>
    <mergeCell ref="A49:Q49"/>
    <mergeCell ref="A9:B9"/>
    <mergeCell ref="A19:Q19"/>
    <mergeCell ref="A26:Q26"/>
    <mergeCell ref="A39:Q39"/>
    <mergeCell ref="A46:Q46"/>
  </mergeCells>
  <printOptions horizontalCentered="1"/>
  <pageMargins left="0.75" right="0.75" top="0.5" bottom="0.5" header="0.5" footer="0.25"/>
  <pageSetup scale="60" firstPageNumber="2" orientation="portrait" r:id="rId1"/>
  <headerFooter scaleWithDoc="0" alignWithMargins="0">
    <evenFooter>&amp;R&amp;"Arial,Regular"&amp;10Q1 FY24 Stat Book / &amp;P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38B2E-35F2-413A-A87E-10E0437CF06F}">
  <sheetPr>
    <pageSetUpPr fitToPage="1"/>
  </sheetPr>
  <dimension ref="A1:K44"/>
  <sheetViews>
    <sheetView zoomScaleNormal="100" workbookViewId="0">
      <selection sqref="A1:K1"/>
    </sheetView>
  </sheetViews>
  <sheetFormatPr defaultColWidth="10.625" defaultRowHeight="15"/>
  <cols>
    <col min="1" max="1" width="34.75" style="8" customWidth="1"/>
    <col min="2" max="2" width="1.75" style="8" customWidth="1"/>
    <col min="3" max="6" width="7.75" style="240" customWidth="1"/>
    <col min="7" max="7" width="1.75" style="95" customWidth="1"/>
    <col min="8" max="8" width="7.75" style="240" customWidth="1"/>
    <col min="9" max="10" width="7.75" style="258" customWidth="1"/>
    <col min="11" max="11" width="7.75" style="260" customWidth="1"/>
    <col min="12" max="16384" width="10.625" style="47"/>
  </cols>
  <sheetData>
    <row r="1" spans="1:11" s="165" customFormat="1" ht="18.600000000000001" customHeight="1">
      <c r="A1" s="844" t="s">
        <v>120</v>
      </c>
      <c r="B1" s="844"/>
      <c r="C1" s="844"/>
      <c r="D1" s="844"/>
      <c r="E1" s="844"/>
      <c r="F1" s="844"/>
      <c r="G1" s="844"/>
      <c r="H1" s="844"/>
      <c r="I1" s="844"/>
      <c r="J1" s="844"/>
      <c r="K1" s="844"/>
    </row>
    <row r="2" spans="1:11" s="165" customFormat="1" ht="18.600000000000001" customHeight="1">
      <c r="A2" s="844" t="s">
        <v>165</v>
      </c>
      <c r="B2" s="844"/>
      <c r="C2" s="844"/>
      <c r="D2" s="844"/>
      <c r="E2" s="844"/>
      <c r="F2" s="844"/>
      <c r="G2" s="844"/>
      <c r="H2" s="844"/>
      <c r="I2" s="844"/>
      <c r="J2" s="844"/>
      <c r="K2" s="844"/>
    </row>
    <row r="3" spans="1:11" s="165" customFormat="1" ht="18.600000000000001" customHeight="1">
      <c r="A3" s="844" t="s">
        <v>168</v>
      </c>
      <c r="B3" s="844"/>
      <c r="C3" s="844"/>
      <c r="D3" s="844"/>
      <c r="E3" s="844"/>
      <c r="F3" s="844"/>
      <c r="G3" s="844"/>
      <c r="H3" s="844"/>
      <c r="I3" s="844"/>
      <c r="J3" s="844"/>
      <c r="K3" s="844"/>
    </row>
    <row r="4" spans="1:11" ht="16.5" hidden="1" thickBot="1">
      <c r="C4" s="247" t="s">
        <v>164</v>
      </c>
      <c r="D4" s="247"/>
      <c r="E4" s="247"/>
      <c r="F4" s="247"/>
      <c r="G4" s="194"/>
      <c r="H4" s="843" t="s">
        <v>163</v>
      </c>
      <c r="I4" s="843"/>
      <c r="J4" s="843"/>
      <c r="K4" s="843"/>
    </row>
    <row r="5" spans="1:11" ht="15.75" hidden="1">
      <c r="C5" s="195" t="s">
        <v>75</v>
      </c>
      <c r="D5" s="113" t="s">
        <v>76</v>
      </c>
      <c r="E5" s="113" t="s">
        <v>77</v>
      </c>
      <c r="F5" s="195" t="s">
        <v>78</v>
      </c>
      <c r="G5" s="113"/>
      <c r="H5" s="195" t="s">
        <v>75</v>
      </c>
      <c r="I5" s="12" t="s">
        <v>76</v>
      </c>
      <c r="J5" s="12" t="s">
        <v>77</v>
      </c>
      <c r="K5" s="24" t="s">
        <v>78</v>
      </c>
    </row>
    <row r="6" spans="1:11" ht="15.75" hidden="1">
      <c r="C6" s="196" t="s">
        <v>79</v>
      </c>
      <c r="D6" s="196" t="s">
        <v>79</v>
      </c>
      <c r="E6" s="196" t="s">
        <v>79</v>
      </c>
      <c r="F6" s="196" t="s">
        <v>79</v>
      </c>
      <c r="G6" s="196"/>
      <c r="H6" s="196" t="s">
        <v>79</v>
      </c>
      <c r="I6" s="7" t="s">
        <v>79</v>
      </c>
      <c r="J6" s="7" t="s">
        <v>79</v>
      </c>
      <c r="K6" s="7" t="s">
        <v>79</v>
      </c>
    </row>
    <row r="7" spans="1:11" ht="15.75" hidden="1">
      <c r="A7" s="14"/>
      <c r="C7" s="196"/>
      <c r="D7" s="196"/>
      <c r="E7" s="196"/>
      <c r="F7" s="113"/>
      <c r="G7" s="197"/>
      <c r="H7" s="196"/>
      <c r="I7" s="7"/>
      <c r="J7" s="7"/>
      <c r="K7" s="12"/>
    </row>
    <row r="8" spans="1:11" ht="15.75" hidden="1">
      <c r="A8" s="5" t="s">
        <v>162</v>
      </c>
      <c r="B8" s="15"/>
      <c r="C8" s="248">
        <v>312427</v>
      </c>
      <c r="D8" s="252">
        <v>318978</v>
      </c>
      <c r="E8" s="248">
        <v>325851</v>
      </c>
      <c r="F8" s="248">
        <v>317057</v>
      </c>
      <c r="G8" s="196"/>
      <c r="H8" s="248">
        <v>315006</v>
      </c>
      <c r="I8" s="254">
        <v>327248</v>
      </c>
      <c r="J8" s="255">
        <v>329203</v>
      </c>
      <c r="K8" s="255">
        <v>317638</v>
      </c>
    </row>
    <row r="9" spans="1:11" hidden="1">
      <c r="C9" s="248"/>
      <c r="D9" s="248"/>
      <c r="E9" s="248"/>
      <c r="F9" s="248"/>
      <c r="H9" s="248"/>
      <c r="I9" s="255"/>
      <c r="J9" s="255"/>
      <c r="K9" s="255"/>
    </row>
    <row r="10" spans="1:11" hidden="1">
      <c r="A10" s="8" t="s">
        <v>161</v>
      </c>
      <c r="C10" s="249">
        <v>1.619</v>
      </c>
      <c r="D10" s="249">
        <v>1.8779999999999999</v>
      </c>
      <c r="E10" s="249">
        <v>2.056</v>
      </c>
      <c r="F10" s="249">
        <v>2.1629999999999998</v>
      </c>
      <c r="G10" s="198"/>
      <c r="H10" s="249">
        <v>2.306</v>
      </c>
      <c r="I10" s="256">
        <v>2.387</v>
      </c>
      <c r="J10" s="256">
        <v>2.0030000000000001</v>
      </c>
      <c r="K10" s="256">
        <v>2.1389999999999998</v>
      </c>
    </row>
    <row r="11" spans="1:11" hidden="1">
      <c r="C11" s="248"/>
      <c r="D11" s="248"/>
      <c r="E11" s="248"/>
      <c r="F11" s="248"/>
      <c r="H11" s="248"/>
      <c r="I11" s="255"/>
      <c r="J11" s="255"/>
      <c r="K11" s="255"/>
    </row>
    <row r="12" spans="1:11" hidden="1">
      <c r="A12" s="8" t="s">
        <v>160</v>
      </c>
      <c r="C12" s="250">
        <v>505684</v>
      </c>
      <c r="D12" s="253">
        <v>598946</v>
      </c>
      <c r="E12" s="250">
        <v>669977</v>
      </c>
      <c r="F12" s="250">
        <v>685713</v>
      </c>
      <c r="G12" s="199"/>
      <c r="H12" s="250">
        <v>726449</v>
      </c>
      <c r="I12" s="257">
        <v>781128</v>
      </c>
      <c r="J12" s="259">
        <v>659752</v>
      </c>
      <c r="K12" s="259">
        <v>679456</v>
      </c>
    </row>
    <row r="13" spans="1:11" ht="15.75" hidden="1">
      <c r="H13" s="196"/>
      <c r="I13" s="7"/>
      <c r="J13" s="7"/>
      <c r="K13" s="7"/>
    </row>
    <row r="14" spans="1:11" ht="15.75" hidden="1">
      <c r="H14" s="196"/>
      <c r="I14" s="7"/>
      <c r="J14" s="7"/>
      <c r="K14" s="7"/>
    </row>
    <row r="15" spans="1:11" ht="15.6" customHeight="1">
      <c r="A15" s="842"/>
      <c r="B15" s="842"/>
      <c r="C15" s="842"/>
      <c r="D15" s="842"/>
      <c r="E15" s="842"/>
      <c r="F15" s="842"/>
      <c r="G15" s="842"/>
      <c r="H15" s="842"/>
      <c r="I15" s="842"/>
      <c r="J15" s="842"/>
      <c r="K15" s="842"/>
    </row>
    <row r="16" spans="1:11">
      <c r="A16" s="412"/>
      <c r="B16" s="412"/>
      <c r="C16" s="845" t="s">
        <v>2</v>
      </c>
      <c r="D16" s="845"/>
      <c r="E16" s="845"/>
      <c r="F16" s="845"/>
      <c r="G16" s="408"/>
      <c r="H16" s="846" t="s">
        <v>44</v>
      </c>
      <c r="I16" s="846"/>
      <c r="J16" s="846"/>
      <c r="K16" s="846"/>
    </row>
    <row r="17" spans="1:11" ht="18">
      <c r="A17" s="270"/>
      <c r="B17" s="270"/>
      <c r="C17" s="573" t="s">
        <v>297</v>
      </c>
      <c r="D17" s="573" t="s">
        <v>298</v>
      </c>
      <c r="E17" s="573" t="s">
        <v>299</v>
      </c>
      <c r="F17" s="573" t="s">
        <v>300</v>
      </c>
      <c r="G17" s="184"/>
      <c r="H17" s="573" t="s">
        <v>297</v>
      </c>
      <c r="I17" s="573" t="s">
        <v>298</v>
      </c>
      <c r="J17" s="573" t="s">
        <v>299</v>
      </c>
      <c r="K17" s="573" t="s">
        <v>300</v>
      </c>
    </row>
    <row r="18" spans="1:11">
      <c r="A18" s="838"/>
      <c r="B18" s="838"/>
      <c r="C18" s="838"/>
      <c r="D18" s="838"/>
      <c r="E18" s="838"/>
      <c r="F18" s="838"/>
      <c r="G18" s="838"/>
      <c r="H18" s="838"/>
      <c r="I18" s="838"/>
      <c r="J18" s="838"/>
      <c r="K18" s="838"/>
    </row>
    <row r="19" spans="1:11" s="48" customFormat="1" ht="11.25">
      <c r="A19" s="270" t="s">
        <v>162</v>
      </c>
      <c r="B19" s="270"/>
      <c r="C19" s="224">
        <v>353867</v>
      </c>
      <c r="D19" s="231">
        <v>358364</v>
      </c>
      <c r="E19" s="224">
        <v>356218</v>
      </c>
      <c r="F19" s="224">
        <v>364989</v>
      </c>
      <c r="G19" s="409"/>
      <c r="H19" s="224">
        <v>364016</v>
      </c>
      <c r="I19" s="224">
        <v>373825</v>
      </c>
      <c r="J19" s="224">
        <v>370556</v>
      </c>
      <c r="K19" s="224">
        <v>370669</v>
      </c>
    </row>
    <row r="20" spans="1:11" s="48" customFormat="1" ht="11.25">
      <c r="A20" s="838"/>
      <c r="B20" s="838"/>
      <c r="C20" s="838"/>
      <c r="D20" s="838"/>
      <c r="E20" s="838"/>
      <c r="F20" s="838"/>
      <c r="G20" s="838"/>
      <c r="H20" s="838"/>
      <c r="I20" s="838"/>
      <c r="J20" s="838"/>
      <c r="K20" s="838"/>
    </row>
    <row r="21" spans="1:11" s="48" customFormat="1" ht="11.25">
      <c r="A21" s="183" t="s">
        <v>161</v>
      </c>
      <c r="B21" s="183"/>
      <c r="C21" s="410">
        <v>1.149</v>
      </c>
      <c r="D21" s="410">
        <v>1.2190000000000001</v>
      </c>
      <c r="E21" s="410">
        <v>1.536</v>
      </c>
      <c r="F21" s="410">
        <v>1.847</v>
      </c>
      <c r="G21" s="409"/>
      <c r="H21" s="410">
        <v>2.04</v>
      </c>
      <c r="I21" s="410">
        <v>2.3039999999999998</v>
      </c>
      <c r="J21" s="410">
        <v>2.4500000000000002</v>
      </c>
      <c r="K21" s="410">
        <v>3.657</v>
      </c>
    </row>
    <row r="22" spans="1:11" s="48" customFormat="1" ht="11.25">
      <c r="A22" s="838"/>
      <c r="B22" s="838"/>
      <c r="C22" s="838"/>
      <c r="D22" s="838"/>
      <c r="E22" s="838"/>
      <c r="F22" s="838"/>
      <c r="G22" s="838"/>
      <c r="H22" s="838"/>
      <c r="I22" s="838"/>
      <c r="J22" s="838"/>
      <c r="K22" s="838"/>
    </row>
    <row r="23" spans="1:11" s="48" customFormat="1" ht="11.25">
      <c r="A23" s="183" t="s">
        <v>160</v>
      </c>
      <c r="B23" s="183"/>
      <c r="C23" s="267">
        <v>406752</v>
      </c>
      <c r="D23" s="411">
        <v>436808</v>
      </c>
      <c r="E23" s="267">
        <v>547001</v>
      </c>
      <c r="F23" s="267">
        <v>674232</v>
      </c>
      <c r="G23" s="409"/>
      <c r="H23" s="267">
        <v>742583</v>
      </c>
      <c r="I23" s="267">
        <v>861319</v>
      </c>
      <c r="J23" s="267">
        <v>907785</v>
      </c>
      <c r="K23" s="267">
        <v>1355544</v>
      </c>
    </row>
    <row r="24" spans="1:11">
      <c r="A24" s="839"/>
      <c r="B24" s="839"/>
      <c r="C24" s="839"/>
      <c r="D24" s="839"/>
      <c r="E24" s="839"/>
      <c r="F24" s="839"/>
      <c r="G24" s="839"/>
      <c r="H24" s="839"/>
      <c r="I24" s="839"/>
      <c r="J24" s="839"/>
      <c r="K24" s="839"/>
    </row>
    <row r="25" spans="1:11" ht="16.149999999999999" customHeight="1">
      <c r="A25" s="270"/>
      <c r="B25" s="270"/>
      <c r="C25" s="845" t="s">
        <v>119</v>
      </c>
      <c r="D25" s="845"/>
      <c r="E25" s="845"/>
      <c r="F25" s="845"/>
      <c r="G25" s="184"/>
      <c r="H25" s="845" t="s">
        <v>169</v>
      </c>
      <c r="I25" s="845"/>
      <c r="J25" s="845"/>
      <c r="K25" s="845"/>
    </row>
    <row r="26" spans="1:11" ht="18">
      <c r="A26" s="270"/>
      <c r="B26" s="270"/>
      <c r="C26" s="573" t="s">
        <v>297</v>
      </c>
      <c r="D26" s="573" t="s">
        <v>298</v>
      </c>
      <c r="E26" s="573" t="s">
        <v>299</v>
      </c>
      <c r="F26" s="573" t="s">
        <v>300</v>
      </c>
      <c r="G26" s="184"/>
      <c r="H26" s="573" t="s">
        <v>297</v>
      </c>
      <c r="I26" s="573" t="s">
        <v>298</v>
      </c>
      <c r="J26" s="573" t="s">
        <v>299</v>
      </c>
      <c r="K26" s="573" t="s">
        <v>300</v>
      </c>
    </row>
    <row r="27" spans="1:11">
      <c r="A27" s="838"/>
      <c r="B27" s="838"/>
      <c r="C27" s="838"/>
      <c r="D27" s="838"/>
      <c r="E27" s="838"/>
      <c r="F27" s="838"/>
      <c r="G27" s="838"/>
      <c r="H27" s="838"/>
      <c r="I27" s="838"/>
      <c r="J27" s="838"/>
      <c r="K27" s="838"/>
    </row>
    <row r="28" spans="1:11" s="48" customFormat="1" ht="11.25">
      <c r="A28" s="604" t="s">
        <v>162</v>
      </c>
      <c r="B28" s="604"/>
      <c r="C28" s="224">
        <v>361676</v>
      </c>
      <c r="D28" s="231">
        <v>349863</v>
      </c>
      <c r="E28" s="231">
        <v>318118</v>
      </c>
      <c r="F28" s="231">
        <v>317536</v>
      </c>
      <c r="G28" s="409"/>
      <c r="H28" s="224">
        <v>312053</v>
      </c>
      <c r="I28" s="224">
        <v>325233</v>
      </c>
      <c r="J28" s="231">
        <v>313239</v>
      </c>
      <c r="K28" s="231">
        <v>316491</v>
      </c>
    </row>
    <row r="29" spans="1:11" s="48" customFormat="1" ht="11.25">
      <c r="A29" s="841"/>
      <c r="B29" s="841"/>
      <c r="C29" s="841"/>
      <c r="D29" s="841"/>
      <c r="E29" s="841"/>
      <c r="F29" s="841"/>
      <c r="G29" s="841"/>
      <c r="H29" s="841"/>
      <c r="I29" s="841"/>
      <c r="J29" s="841"/>
      <c r="K29" s="841"/>
    </row>
    <row r="30" spans="1:11" s="48" customFormat="1" ht="11.25">
      <c r="A30" s="184" t="s">
        <v>161</v>
      </c>
      <c r="B30" s="184"/>
      <c r="C30" s="410">
        <v>3.9</v>
      </c>
      <c r="D30" s="410">
        <v>3.4689999999999999</v>
      </c>
      <c r="E30" s="410">
        <v>3.258</v>
      </c>
      <c r="F30" s="410">
        <v>2.6920000000000002</v>
      </c>
      <c r="G30" s="409"/>
      <c r="H30" s="410">
        <v>2.6379999999999999</v>
      </c>
      <c r="I30" s="410">
        <v>3.15</v>
      </c>
      <c r="J30" s="410">
        <v>2.7829999999999999</v>
      </c>
      <c r="K30" s="410">
        <v>2.7759999999999998</v>
      </c>
    </row>
    <row r="31" spans="1:11" s="48" customFormat="1" ht="11.25">
      <c r="A31" s="841"/>
      <c r="B31" s="841"/>
      <c r="C31" s="841"/>
      <c r="D31" s="841"/>
      <c r="E31" s="841"/>
      <c r="F31" s="841"/>
      <c r="G31" s="841"/>
      <c r="H31" s="841"/>
      <c r="I31" s="841"/>
      <c r="J31" s="841"/>
      <c r="K31" s="841"/>
    </row>
    <row r="32" spans="1:11" s="48" customFormat="1" ht="11.25">
      <c r="A32" s="184" t="s">
        <v>160</v>
      </c>
      <c r="B32" s="184"/>
      <c r="C32" s="267">
        <v>1410573</v>
      </c>
      <c r="D32" s="411">
        <v>1213503</v>
      </c>
      <c r="E32" s="411">
        <v>1036427</v>
      </c>
      <c r="F32" s="411">
        <v>854953</v>
      </c>
      <c r="G32" s="409"/>
      <c r="H32" s="411">
        <v>823174</v>
      </c>
      <c r="I32" s="411">
        <v>1024590</v>
      </c>
      <c r="J32" s="411">
        <v>871634</v>
      </c>
      <c r="K32" s="411">
        <v>878573</v>
      </c>
    </row>
    <row r="33" spans="1:11">
      <c r="A33" s="840"/>
      <c r="B33" s="840"/>
      <c r="C33" s="840"/>
      <c r="D33" s="840"/>
      <c r="E33" s="840"/>
      <c r="F33" s="840"/>
      <c r="G33" s="840"/>
      <c r="H33" s="840"/>
      <c r="I33" s="840"/>
      <c r="J33" s="840"/>
      <c r="K33" s="840"/>
    </row>
    <row r="34" spans="1:11">
      <c r="A34" s="779" t="s">
        <v>82</v>
      </c>
      <c r="B34" s="779"/>
      <c r="C34" s="779"/>
      <c r="D34" s="779"/>
      <c r="E34" s="779"/>
      <c r="F34" s="779"/>
      <c r="G34" s="779"/>
      <c r="H34" s="779"/>
      <c r="I34" s="779"/>
      <c r="J34" s="779"/>
      <c r="K34" s="779"/>
    </row>
    <row r="36" spans="1:11">
      <c r="F36" s="251"/>
      <c r="H36" s="251"/>
    </row>
    <row r="44" spans="1:11">
      <c r="C44" s="251"/>
    </row>
  </sheetData>
  <mergeCells count="18">
    <mergeCell ref="A34:K34"/>
    <mergeCell ref="H4:K4"/>
    <mergeCell ref="A1:K1"/>
    <mergeCell ref="A2:K2"/>
    <mergeCell ref="A3:K3"/>
    <mergeCell ref="C16:F16"/>
    <mergeCell ref="H16:K16"/>
    <mergeCell ref="A18:K18"/>
    <mergeCell ref="A24:K24"/>
    <mergeCell ref="A33:K33"/>
    <mergeCell ref="A31:K31"/>
    <mergeCell ref="A15:K15"/>
    <mergeCell ref="A20:K20"/>
    <mergeCell ref="A22:K22"/>
    <mergeCell ref="A29:K29"/>
    <mergeCell ref="C25:F25"/>
    <mergeCell ref="H25:K25"/>
    <mergeCell ref="A27:K27"/>
  </mergeCells>
  <printOptions horizontalCentered="1"/>
  <pageMargins left="0.75" right="0.75" top="0.5" bottom="0.5" header="0.5" footer="0.25"/>
  <pageSetup scale="52" firstPageNumber="2" orientation="portrait" r:id="rId1"/>
  <headerFooter scaleWithDoc="0" alignWithMargins="0">
    <evenFooter>&amp;R&amp;"Arial,Regular"&amp;10Q1 FY24 Stat Book / &amp;P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F48"/>
  <sheetViews>
    <sheetView zoomScaleNormal="100" workbookViewId="0">
      <selection sqref="A1:V1"/>
    </sheetView>
  </sheetViews>
  <sheetFormatPr defaultColWidth="10.625" defaultRowHeight="18.75"/>
  <cols>
    <col min="1" max="1" width="43.875" style="4" customWidth="1"/>
    <col min="2" max="2" width="14.375" style="159" customWidth="1"/>
    <col min="3" max="3" width="1.75" style="93" customWidth="1"/>
    <col min="4" max="4" width="7.75" style="159" customWidth="1"/>
    <col min="5" max="5" width="1.75" style="110" customWidth="1"/>
    <col min="6" max="6" width="7.75" style="159" customWidth="1"/>
    <col min="7" max="7" width="1.75" style="110" customWidth="1"/>
    <col min="8" max="8" width="7.75" style="159" customWidth="1"/>
    <col min="9" max="9" width="1.75" style="110" customWidth="1"/>
    <col min="10" max="10" width="7.75" style="160" customWidth="1"/>
    <col min="11" max="11" width="1.75" style="110" customWidth="1"/>
    <col min="12" max="12" width="7.75" style="96" customWidth="1"/>
    <col min="13" max="13" width="1.75" style="117" customWidth="1"/>
    <col min="14" max="14" width="7.75" style="96" customWidth="1"/>
    <col min="15" max="15" width="1.75" style="111" customWidth="1"/>
    <col min="16" max="16" width="7.75" style="96" customWidth="1"/>
    <col min="17" max="17" width="1.75" style="111" customWidth="1"/>
    <col min="18" max="18" width="7.75" style="96" customWidth="1"/>
    <col min="19" max="19" width="1.75" style="111" customWidth="1"/>
    <col min="20" max="20" width="7.75" style="96" customWidth="1"/>
    <col min="21" max="21" width="1.75" style="96" customWidth="1"/>
    <col min="22" max="22" width="7.75" style="96" customWidth="1"/>
    <col min="23" max="23" width="10.625" style="4"/>
    <col min="24" max="24" width="19.625" style="4" bestFit="1" customWidth="1"/>
    <col min="25" max="25" width="18.125" style="4" bestFit="1" customWidth="1"/>
    <col min="26" max="16384" width="10.625" style="4"/>
  </cols>
  <sheetData>
    <row r="1" spans="1:32" s="52" customFormat="1" ht="19.899999999999999" customHeight="1">
      <c r="A1" s="848" t="s">
        <v>120</v>
      </c>
      <c r="B1" s="848"/>
      <c r="C1" s="848"/>
      <c r="D1" s="848"/>
      <c r="E1" s="848"/>
      <c r="F1" s="848"/>
      <c r="G1" s="848"/>
      <c r="H1" s="848"/>
      <c r="I1" s="848"/>
      <c r="J1" s="848"/>
      <c r="K1" s="848"/>
      <c r="L1" s="848"/>
      <c r="M1" s="848"/>
      <c r="N1" s="848"/>
      <c r="O1" s="848"/>
      <c r="P1" s="848"/>
      <c r="Q1" s="848"/>
      <c r="R1" s="848"/>
      <c r="S1" s="848"/>
      <c r="T1" s="848"/>
      <c r="U1" s="848"/>
      <c r="V1" s="848"/>
      <c r="W1" s="162"/>
      <c r="X1" s="162"/>
      <c r="Y1" s="162"/>
      <c r="Z1" s="162"/>
      <c r="AA1" s="162"/>
      <c r="AB1" s="162"/>
      <c r="AC1" s="162"/>
      <c r="AD1" s="162"/>
      <c r="AE1" s="162"/>
      <c r="AF1" s="162"/>
    </row>
    <row r="2" spans="1:32" s="52" customFormat="1" ht="19.899999999999999" customHeight="1">
      <c r="A2" s="847" t="s">
        <v>121</v>
      </c>
      <c r="B2" s="847"/>
      <c r="C2" s="847"/>
      <c r="D2" s="847"/>
      <c r="E2" s="847"/>
      <c r="F2" s="847"/>
      <c r="G2" s="847"/>
      <c r="H2" s="847"/>
      <c r="I2" s="847"/>
      <c r="J2" s="847"/>
      <c r="K2" s="847"/>
      <c r="L2" s="847"/>
      <c r="M2" s="847"/>
      <c r="N2" s="847"/>
      <c r="O2" s="847"/>
      <c r="P2" s="847"/>
      <c r="Q2" s="847"/>
      <c r="R2" s="847"/>
      <c r="S2" s="847"/>
      <c r="T2" s="847"/>
      <c r="U2" s="847"/>
      <c r="V2" s="847"/>
      <c r="W2" s="162"/>
      <c r="X2" s="162"/>
      <c r="Y2" s="162"/>
      <c r="Z2" s="162"/>
      <c r="AA2" s="162"/>
      <c r="AB2" s="162"/>
      <c r="AC2" s="162"/>
      <c r="AD2" s="162"/>
      <c r="AE2" s="162"/>
      <c r="AF2" s="162"/>
    </row>
    <row r="3" spans="1:32" s="71" customFormat="1" ht="19.899999999999999" customHeight="1">
      <c r="A3" s="849" t="s">
        <v>305</v>
      </c>
      <c r="B3" s="849"/>
      <c r="C3" s="849"/>
      <c r="D3" s="849"/>
      <c r="E3" s="849"/>
      <c r="F3" s="849"/>
      <c r="G3" s="849"/>
      <c r="H3" s="849"/>
      <c r="I3" s="849"/>
      <c r="J3" s="849"/>
      <c r="K3" s="849"/>
      <c r="L3" s="849"/>
      <c r="M3" s="849"/>
      <c r="N3" s="849"/>
      <c r="O3" s="849"/>
      <c r="P3" s="849"/>
      <c r="Q3" s="849"/>
      <c r="R3" s="849"/>
      <c r="S3" s="849"/>
      <c r="T3" s="849"/>
      <c r="U3" s="849"/>
      <c r="V3" s="849"/>
      <c r="W3" s="162"/>
      <c r="X3" s="162"/>
      <c r="Y3" s="162"/>
      <c r="Z3" s="162"/>
      <c r="AA3" s="162"/>
      <c r="AB3" s="162"/>
      <c r="AC3" s="162"/>
      <c r="AD3" s="162"/>
      <c r="AE3" s="162"/>
      <c r="AF3" s="162"/>
    </row>
    <row r="4" spans="1:32" s="71" customFormat="1" ht="15" customHeight="1">
      <c r="A4" s="847"/>
      <c r="B4" s="847"/>
      <c r="C4" s="847"/>
      <c r="D4" s="847"/>
      <c r="E4" s="847"/>
      <c r="F4" s="847"/>
      <c r="G4" s="847"/>
      <c r="H4" s="847"/>
      <c r="I4" s="847"/>
      <c r="J4" s="847"/>
      <c r="K4" s="847"/>
      <c r="L4" s="847"/>
      <c r="M4" s="847"/>
      <c r="N4" s="847"/>
      <c r="O4" s="847"/>
      <c r="P4" s="847"/>
      <c r="Q4" s="847"/>
      <c r="R4" s="847"/>
      <c r="S4" s="847"/>
      <c r="T4" s="847"/>
      <c r="U4" s="847"/>
      <c r="V4" s="847"/>
      <c r="W4" s="162"/>
      <c r="X4" s="162"/>
      <c r="Y4" s="162"/>
      <c r="Z4" s="162"/>
      <c r="AA4" s="162"/>
      <c r="AB4" s="162"/>
      <c r="AC4" s="162"/>
      <c r="AD4" s="162"/>
      <c r="AE4" s="162"/>
      <c r="AF4" s="162"/>
    </row>
    <row r="5" spans="1:32" s="118" customFormat="1" ht="29.45" customHeight="1">
      <c r="A5" s="268"/>
      <c r="B5" s="413" t="s">
        <v>266</v>
      </c>
      <c r="C5" s="414"/>
      <c r="D5" s="855" t="s">
        <v>167</v>
      </c>
      <c r="E5" s="855"/>
      <c r="F5" s="855"/>
      <c r="G5" s="855"/>
      <c r="H5" s="855"/>
      <c r="I5" s="855"/>
      <c r="J5" s="855"/>
      <c r="K5" s="415"/>
      <c r="L5" s="857" t="s">
        <v>122</v>
      </c>
      <c r="M5" s="857"/>
      <c r="N5" s="857"/>
      <c r="O5" s="857"/>
      <c r="P5" s="857"/>
      <c r="Q5" s="857"/>
      <c r="R5" s="857"/>
      <c r="S5" s="857"/>
      <c r="T5" s="857"/>
      <c r="U5" s="857"/>
      <c r="V5" s="857"/>
      <c r="W5" s="120"/>
      <c r="X5" s="120"/>
      <c r="Y5" s="119"/>
      <c r="Z5" s="119"/>
      <c r="AA5" s="119"/>
      <c r="AB5" s="119"/>
      <c r="AC5" s="119"/>
      <c r="AD5" s="119"/>
      <c r="AE5" s="119"/>
      <c r="AF5" s="119"/>
    </row>
    <row r="6" spans="1:32" s="206" customFormat="1" ht="11.45" customHeight="1">
      <c r="A6" s="853"/>
      <c r="B6" s="853"/>
      <c r="C6" s="853"/>
      <c r="D6" s="416">
        <v>2021</v>
      </c>
      <c r="E6" s="417"/>
      <c r="F6" s="416">
        <v>2022</v>
      </c>
      <c r="G6" s="417"/>
      <c r="H6" s="416">
        <v>2023</v>
      </c>
      <c r="I6" s="417"/>
      <c r="J6" s="416">
        <v>2024</v>
      </c>
      <c r="K6" s="418"/>
      <c r="L6" s="416">
        <v>2025</v>
      </c>
      <c r="M6" s="418"/>
      <c r="N6" s="416">
        <v>2026</v>
      </c>
      <c r="O6" s="418"/>
      <c r="P6" s="416">
        <v>2027</v>
      </c>
      <c r="Q6" s="418"/>
      <c r="R6" s="416">
        <v>2028</v>
      </c>
      <c r="S6" s="418"/>
      <c r="T6" s="416">
        <v>2029</v>
      </c>
      <c r="U6" s="418"/>
      <c r="V6" s="416">
        <v>2030</v>
      </c>
      <c r="W6" s="121"/>
      <c r="X6" s="200"/>
      <c r="Y6" s="121"/>
      <c r="Z6" s="121"/>
      <c r="AA6" s="121"/>
      <c r="AB6" s="121"/>
      <c r="AC6" s="121"/>
      <c r="AD6" s="121"/>
      <c r="AE6" s="121"/>
      <c r="AF6" s="121"/>
    </row>
    <row r="7" spans="1:32" s="211" customFormat="1" ht="19.5">
      <c r="A7" s="854" t="s">
        <v>123</v>
      </c>
      <c r="B7" s="854"/>
      <c r="C7" s="854"/>
      <c r="D7" s="174"/>
      <c r="E7" s="419"/>
      <c r="F7" s="174"/>
      <c r="G7" s="419"/>
      <c r="H7" s="420"/>
      <c r="I7" s="421"/>
      <c r="J7" s="420"/>
      <c r="K7" s="419"/>
      <c r="L7" s="174"/>
      <c r="M7" s="419"/>
      <c r="N7" s="174"/>
      <c r="O7" s="419"/>
      <c r="P7" s="174"/>
      <c r="Q7" s="419"/>
      <c r="R7" s="174"/>
      <c r="S7" s="419"/>
      <c r="T7" s="174"/>
      <c r="U7" s="419"/>
      <c r="V7" s="174"/>
      <c r="W7" s="207"/>
      <c r="X7" s="207"/>
      <c r="Y7" s="96"/>
      <c r="Z7" s="208"/>
      <c r="AA7" s="207"/>
      <c r="AB7" s="209"/>
      <c r="AC7" s="96"/>
      <c r="AD7" s="210"/>
      <c r="AE7" s="210"/>
      <c r="AF7" s="210"/>
    </row>
    <row r="8" spans="1:32" s="96" customFormat="1" ht="19.5">
      <c r="A8" s="184" t="s">
        <v>124</v>
      </c>
      <c r="B8" s="422">
        <v>63000</v>
      </c>
      <c r="C8" s="423"/>
      <c r="D8" s="424">
        <v>119</v>
      </c>
      <c r="E8" s="425"/>
      <c r="F8" s="424">
        <v>119</v>
      </c>
      <c r="G8" s="425"/>
      <c r="H8" s="426">
        <v>115</v>
      </c>
      <c r="I8" s="427"/>
      <c r="J8" s="428">
        <v>92</v>
      </c>
      <c r="K8" s="425"/>
      <c r="L8" s="428">
        <v>0</v>
      </c>
      <c r="M8" s="425"/>
      <c r="N8" s="428">
        <v>0</v>
      </c>
      <c r="O8" s="425"/>
      <c r="P8" s="428">
        <v>0</v>
      </c>
      <c r="Q8" s="425"/>
      <c r="R8" s="428">
        <v>0</v>
      </c>
      <c r="S8" s="425"/>
      <c r="T8" s="428">
        <v>0</v>
      </c>
      <c r="U8" s="425"/>
      <c r="V8" s="428">
        <v>0</v>
      </c>
      <c r="AF8" s="211"/>
    </row>
    <row r="9" spans="1:32" s="96" customFormat="1">
      <c r="A9" s="184" t="s">
        <v>275</v>
      </c>
      <c r="B9" s="422">
        <v>127100</v>
      </c>
      <c r="C9" s="423"/>
      <c r="D9" s="424">
        <v>102</v>
      </c>
      <c r="E9" s="425"/>
      <c r="F9" s="424">
        <v>114</v>
      </c>
      <c r="G9" s="425"/>
      <c r="H9" s="426">
        <v>128</v>
      </c>
      <c r="I9" s="427"/>
      <c r="J9" s="428">
        <v>138</v>
      </c>
      <c r="K9" s="425"/>
      <c r="L9" s="428">
        <v>11</v>
      </c>
      <c r="M9" s="425"/>
      <c r="N9" s="428">
        <v>3</v>
      </c>
      <c r="O9" s="425"/>
      <c r="P9" s="428">
        <v>0</v>
      </c>
      <c r="Q9" s="425"/>
      <c r="R9" s="428">
        <v>0</v>
      </c>
      <c r="S9" s="425"/>
      <c r="T9" s="428">
        <v>0</v>
      </c>
      <c r="U9" s="425"/>
      <c r="V9" s="428">
        <v>0</v>
      </c>
    </row>
    <row r="10" spans="1:32" s="96" customFormat="1">
      <c r="A10" s="184" t="s">
        <v>125</v>
      </c>
      <c r="B10" s="422">
        <v>175900</v>
      </c>
      <c r="C10" s="423"/>
      <c r="D10" s="424">
        <v>13</v>
      </c>
      <c r="E10" s="425"/>
      <c r="F10" s="424">
        <v>9</v>
      </c>
      <c r="G10" s="425"/>
      <c r="H10" s="428">
        <v>0</v>
      </c>
      <c r="I10" s="427"/>
      <c r="J10" s="428">
        <v>0</v>
      </c>
      <c r="K10" s="425"/>
      <c r="L10" s="428">
        <v>0</v>
      </c>
      <c r="M10" s="425"/>
      <c r="N10" s="428">
        <v>0</v>
      </c>
      <c r="O10" s="425"/>
      <c r="P10" s="428">
        <v>0</v>
      </c>
      <c r="Q10" s="425"/>
      <c r="R10" s="428">
        <v>0</v>
      </c>
      <c r="S10" s="425"/>
      <c r="T10" s="428">
        <v>0</v>
      </c>
      <c r="U10" s="425"/>
      <c r="V10" s="428">
        <v>0</v>
      </c>
    </row>
    <row r="11" spans="1:32" s="96" customFormat="1">
      <c r="A11" s="184" t="s">
        <v>276</v>
      </c>
      <c r="B11" s="422">
        <v>192600</v>
      </c>
      <c r="C11" s="423"/>
      <c r="D11" s="424">
        <v>57</v>
      </c>
      <c r="E11" s="425"/>
      <c r="F11" s="424">
        <v>57</v>
      </c>
      <c r="G11" s="425"/>
      <c r="H11" s="426">
        <v>46</v>
      </c>
      <c r="I11" s="427"/>
      <c r="J11" s="428">
        <v>37</v>
      </c>
      <c r="K11" s="425"/>
      <c r="L11" s="428">
        <v>-9</v>
      </c>
      <c r="M11" s="425"/>
      <c r="N11" s="428">
        <v>-10</v>
      </c>
      <c r="O11" s="425"/>
      <c r="P11" s="428">
        <v>-9</v>
      </c>
      <c r="Q11" s="425"/>
      <c r="R11" s="428">
        <v>-9</v>
      </c>
      <c r="S11" s="425"/>
      <c r="T11" s="428">
        <v>0</v>
      </c>
      <c r="U11" s="425"/>
      <c r="V11" s="428">
        <v>0</v>
      </c>
      <c r="W11" s="116"/>
    </row>
    <row r="12" spans="1:32" s="96" customFormat="1">
      <c r="A12" s="429" t="s">
        <v>277</v>
      </c>
      <c r="B12" s="422">
        <v>233300</v>
      </c>
      <c r="C12" s="423"/>
      <c r="D12" s="424">
        <v>47</v>
      </c>
      <c r="E12" s="425"/>
      <c r="F12" s="424">
        <v>51</v>
      </c>
      <c r="G12" s="425"/>
      <c r="H12" s="426">
        <v>53</v>
      </c>
      <c r="I12" s="427"/>
      <c r="J12" s="428">
        <v>57</v>
      </c>
      <c r="K12" s="425"/>
      <c r="L12" s="428">
        <v>2</v>
      </c>
      <c r="M12" s="425"/>
      <c r="N12" s="428">
        <v>0</v>
      </c>
      <c r="O12" s="425"/>
      <c r="P12" s="428">
        <v>0</v>
      </c>
      <c r="Q12" s="425"/>
      <c r="R12" s="428">
        <v>0</v>
      </c>
      <c r="S12" s="425"/>
      <c r="T12" s="428">
        <v>0</v>
      </c>
      <c r="U12" s="425"/>
      <c r="V12" s="428">
        <v>0</v>
      </c>
    </row>
    <row r="13" spans="1:32" s="96" customFormat="1">
      <c r="A13" s="184" t="s">
        <v>126</v>
      </c>
      <c r="B13" s="422">
        <v>106600</v>
      </c>
      <c r="C13" s="423"/>
      <c r="D13" s="430">
        <v>68</v>
      </c>
      <c r="E13" s="425"/>
      <c r="F13" s="431">
        <v>67</v>
      </c>
      <c r="G13" s="432"/>
      <c r="H13" s="431">
        <v>65</v>
      </c>
      <c r="I13" s="432"/>
      <c r="J13" s="431">
        <v>65</v>
      </c>
      <c r="K13" s="425"/>
      <c r="L13" s="431">
        <v>0</v>
      </c>
      <c r="M13" s="425"/>
      <c r="N13" s="431">
        <v>0</v>
      </c>
      <c r="O13" s="425"/>
      <c r="P13" s="431">
        <v>0</v>
      </c>
      <c r="Q13" s="425"/>
      <c r="R13" s="431">
        <v>0</v>
      </c>
      <c r="S13" s="425"/>
      <c r="T13" s="431">
        <v>0</v>
      </c>
      <c r="U13" s="425"/>
      <c r="V13" s="431">
        <v>0</v>
      </c>
      <c r="X13" s="58"/>
      <c r="Y13" s="58"/>
    </row>
    <row r="14" spans="1:32" s="96" customFormat="1" ht="12" customHeight="1">
      <c r="A14" s="433" t="s">
        <v>127</v>
      </c>
      <c r="B14" s="434"/>
      <c r="C14" s="185"/>
      <c r="D14" s="435">
        <v>406</v>
      </c>
      <c r="E14" s="436"/>
      <c r="F14" s="435">
        <v>417</v>
      </c>
      <c r="G14" s="436"/>
      <c r="H14" s="437">
        <v>407</v>
      </c>
      <c r="I14" s="438"/>
      <c r="J14" s="605">
        <f>SUM(J8:J13)</f>
        <v>389</v>
      </c>
      <c r="K14" s="436"/>
      <c r="L14" s="605">
        <f>SUM(L8:L13)</f>
        <v>4</v>
      </c>
      <c r="M14" s="436"/>
      <c r="N14" s="605">
        <f>SUM(N8:N13)</f>
        <v>-7</v>
      </c>
      <c r="O14" s="436"/>
      <c r="P14" s="605">
        <f>SUM(P8:P13)</f>
        <v>-9</v>
      </c>
      <c r="Q14" s="436"/>
      <c r="R14" s="605">
        <f>SUM(R8:R13)</f>
        <v>-9</v>
      </c>
      <c r="S14" s="436"/>
      <c r="T14" s="605">
        <f>SUM(T8:T13)</f>
        <v>0</v>
      </c>
      <c r="U14" s="436"/>
      <c r="V14" s="605">
        <f>SUM(V8:V13)</f>
        <v>0</v>
      </c>
    </row>
    <row r="15" spans="1:32" ht="12" customHeight="1">
      <c r="A15" s="859"/>
      <c r="B15" s="859"/>
      <c r="C15" s="859"/>
      <c r="D15" s="859"/>
      <c r="E15" s="859"/>
      <c r="F15" s="859"/>
      <c r="G15" s="859"/>
      <c r="H15" s="859"/>
      <c r="I15" s="859"/>
      <c r="J15" s="859"/>
      <c r="K15" s="859"/>
      <c r="L15" s="859"/>
      <c r="M15" s="859"/>
      <c r="N15" s="859"/>
      <c r="O15" s="859"/>
      <c r="P15" s="859"/>
      <c r="Q15" s="859"/>
      <c r="R15" s="859"/>
      <c r="S15" s="859"/>
      <c r="T15" s="859"/>
      <c r="U15" s="859"/>
      <c r="V15" s="859"/>
      <c r="W15" s="96"/>
      <c r="X15" s="96"/>
    </row>
    <row r="16" spans="1:32" ht="12" customHeight="1">
      <c r="A16" s="440" t="s">
        <v>128</v>
      </c>
      <c r="B16" s="606"/>
      <c r="C16" s="185"/>
      <c r="D16" s="606"/>
      <c r="E16" s="441"/>
      <c r="F16" s="606"/>
      <c r="G16" s="425"/>
      <c r="H16" s="606"/>
      <c r="I16" s="427"/>
      <c r="J16" s="606"/>
      <c r="K16" s="425"/>
      <c r="L16" s="606"/>
      <c r="M16" s="442"/>
      <c r="N16" s="606"/>
      <c r="O16" s="425"/>
      <c r="P16" s="606"/>
      <c r="Q16" s="425"/>
      <c r="R16" s="606"/>
      <c r="S16" s="425"/>
      <c r="T16" s="606"/>
      <c r="U16" s="424"/>
      <c r="V16" s="606"/>
      <c r="W16" s="96"/>
      <c r="X16" s="96"/>
    </row>
    <row r="17" spans="1:24">
      <c r="A17" s="429" t="s">
        <v>129</v>
      </c>
      <c r="B17" s="422">
        <v>2830</v>
      </c>
      <c r="C17" s="423"/>
      <c r="D17" s="424">
        <v>235</v>
      </c>
      <c r="E17" s="425"/>
      <c r="F17" s="424">
        <v>235</v>
      </c>
      <c r="G17" s="425"/>
      <c r="H17" s="426">
        <v>234</v>
      </c>
      <c r="I17" s="427"/>
      <c r="J17" s="428">
        <v>233</v>
      </c>
      <c r="K17" s="425"/>
      <c r="L17" s="428">
        <v>0</v>
      </c>
      <c r="M17" s="425"/>
      <c r="N17" s="428">
        <v>0</v>
      </c>
      <c r="O17" s="425"/>
      <c r="P17" s="428">
        <v>0</v>
      </c>
      <c r="Q17" s="425"/>
      <c r="R17" s="428">
        <v>0</v>
      </c>
      <c r="S17" s="425"/>
      <c r="T17" s="428">
        <v>0</v>
      </c>
      <c r="U17" s="425"/>
      <c r="V17" s="428">
        <v>0</v>
      </c>
      <c r="W17" s="96"/>
      <c r="X17" s="96"/>
    </row>
    <row r="18" spans="1:24">
      <c r="A18" s="429" t="s">
        <v>278</v>
      </c>
      <c r="B18" s="422">
        <v>6000</v>
      </c>
      <c r="C18" s="423"/>
      <c r="D18" s="428">
        <v>0</v>
      </c>
      <c r="E18" s="432"/>
      <c r="F18" s="428">
        <v>1</v>
      </c>
      <c r="G18" s="432"/>
      <c r="H18" s="428">
        <v>9</v>
      </c>
      <c r="I18" s="432"/>
      <c r="J18" s="428">
        <v>19</v>
      </c>
      <c r="K18" s="425"/>
      <c r="L18" s="428">
        <v>17</v>
      </c>
      <c r="M18" s="425"/>
      <c r="N18" s="428">
        <v>14</v>
      </c>
      <c r="O18" s="425"/>
      <c r="P18" s="428">
        <v>0</v>
      </c>
      <c r="Q18" s="425"/>
      <c r="R18" s="428">
        <v>0</v>
      </c>
      <c r="S18" s="425"/>
      <c r="T18" s="428">
        <v>0</v>
      </c>
      <c r="U18" s="425"/>
      <c r="V18" s="428">
        <v>0</v>
      </c>
      <c r="W18" s="96"/>
      <c r="X18" s="96"/>
    </row>
    <row r="19" spans="1:24">
      <c r="A19" s="429" t="s">
        <v>130</v>
      </c>
      <c r="B19" s="422">
        <v>17970</v>
      </c>
      <c r="C19" s="423"/>
      <c r="D19" s="424">
        <v>21</v>
      </c>
      <c r="E19" s="425"/>
      <c r="F19" s="424">
        <v>19</v>
      </c>
      <c r="G19" s="425"/>
      <c r="H19" s="426">
        <v>19</v>
      </c>
      <c r="I19" s="427"/>
      <c r="J19" s="428">
        <v>19</v>
      </c>
      <c r="K19" s="425"/>
      <c r="L19" s="428">
        <v>0</v>
      </c>
      <c r="M19" s="425"/>
      <c r="N19" s="428">
        <v>0</v>
      </c>
      <c r="O19" s="425"/>
      <c r="P19" s="428">
        <v>0</v>
      </c>
      <c r="Q19" s="425"/>
      <c r="R19" s="428">
        <v>0</v>
      </c>
      <c r="S19" s="425"/>
      <c r="T19" s="428">
        <v>0</v>
      </c>
      <c r="U19" s="425"/>
      <c r="V19" s="428">
        <v>0</v>
      </c>
      <c r="W19" s="96"/>
      <c r="X19" s="96"/>
    </row>
    <row r="20" spans="1:24">
      <c r="A20" s="429" t="s">
        <v>279</v>
      </c>
      <c r="B20" s="422">
        <v>19290</v>
      </c>
      <c r="C20" s="423"/>
      <c r="D20" s="428">
        <v>2</v>
      </c>
      <c r="E20" s="432"/>
      <c r="F20" s="428">
        <v>6</v>
      </c>
      <c r="G20" s="432"/>
      <c r="H20" s="426">
        <v>13</v>
      </c>
      <c r="I20" s="427"/>
      <c r="J20" s="428">
        <v>20</v>
      </c>
      <c r="K20" s="425"/>
      <c r="L20" s="428">
        <v>7</v>
      </c>
      <c r="M20" s="425"/>
      <c r="N20" s="428">
        <v>3</v>
      </c>
      <c r="O20" s="425"/>
      <c r="P20" s="428">
        <v>0</v>
      </c>
      <c r="Q20" s="425"/>
      <c r="R20" s="428">
        <v>0</v>
      </c>
      <c r="S20" s="425"/>
      <c r="T20" s="428">
        <v>0</v>
      </c>
      <c r="U20" s="425"/>
      <c r="V20" s="428">
        <v>0</v>
      </c>
      <c r="W20" s="96"/>
      <c r="X20" s="96"/>
    </row>
    <row r="21" spans="1:24">
      <c r="A21" s="429" t="s">
        <v>131</v>
      </c>
      <c r="B21" s="422">
        <v>12070</v>
      </c>
      <c r="C21" s="423"/>
      <c r="D21" s="430">
        <v>20</v>
      </c>
      <c r="E21" s="425"/>
      <c r="F21" s="430">
        <v>18</v>
      </c>
      <c r="G21" s="425"/>
      <c r="H21" s="443">
        <v>18</v>
      </c>
      <c r="I21" s="427"/>
      <c r="J21" s="431">
        <v>18</v>
      </c>
      <c r="K21" s="425"/>
      <c r="L21" s="431">
        <v>0</v>
      </c>
      <c r="M21" s="425"/>
      <c r="N21" s="431">
        <v>0</v>
      </c>
      <c r="O21" s="425"/>
      <c r="P21" s="431">
        <v>0</v>
      </c>
      <c r="Q21" s="425"/>
      <c r="R21" s="431">
        <v>0</v>
      </c>
      <c r="S21" s="425"/>
      <c r="T21" s="431">
        <v>0</v>
      </c>
      <c r="U21" s="425"/>
      <c r="V21" s="431">
        <v>0</v>
      </c>
      <c r="W21" s="96"/>
      <c r="X21" s="96"/>
    </row>
    <row r="22" spans="1:24">
      <c r="A22" s="444" t="s">
        <v>132</v>
      </c>
      <c r="B22" s="445"/>
      <c r="C22" s="423"/>
      <c r="D22" s="446">
        <v>278</v>
      </c>
      <c r="E22" s="436"/>
      <c r="F22" s="446">
        <v>279</v>
      </c>
      <c r="G22" s="436"/>
      <c r="H22" s="447">
        <v>293</v>
      </c>
      <c r="I22" s="438"/>
      <c r="J22" s="607">
        <f>SUM(J17:J21)</f>
        <v>309</v>
      </c>
      <c r="K22" s="425"/>
      <c r="L22" s="607">
        <f>SUM(L17:L21)</f>
        <v>24</v>
      </c>
      <c r="M22" s="425"/>
      <c r="N22" s="607">
        <f>SUM(N17:N21)</f>
        <v>17</v>
      </c>
      <c r="O22" s="425"/>
      <c r="P22" s="607">
        <f>SUM(P17:P21)</f>
        <v>0</v>
      </c>
      <c r="Q22" s="425"/>
      <c r="R22" s="607">
        <f>SUM(R17:R21)</f>
        <v>0</v>
      </c>
      <c r="S22" s="425"/>
      <c r="T22" s="607">
        <f>SUM(T17:T21)</f>
        <v>0</v>
      </c>
      <c r="U22" s="425"/>
      <c r="V22" s="607">
        <f>SUM(V17:V21)</f>
        <v>0</v>
      </c>
    </row>
    <row r="23" spans="1:24" ht="12" customHeight="1">
      <c r="A23" s="852"/>
      <c r="B23" s="852"/>
      <c r="C23" s="852"/>
      <c r="D23" s="852"/>
      <c r="E23" s="852"/>
      <c r="F23" s="852"/>
      <c r="G23" s="852"/>
      <c r="H23" s="852"/>
      <c r="I23" s="852"/>
      <c r="J23" s="852"/>
      <c r="K23" s="852"/>
      <c r="L23" s="852"/>
      <c r="M23" s="852"/>
      <c r="N23" s="852"/>
      <c r="O23" s="852"/>
      <c r="P23" s="852"/>
      <c r="Q23" s="852"/>
      <c r="R23" s="852"/>
      <c r="S23" s="852"/>
      <c r="T23" s="852"/>
      <c r="U23" s="852"/>
      <c r="V23" s="852"/>
    </row>
    <row r="24" spans="1:24" s="59" customFormat="1" ht="12" customHeight="1" thickBot="1">
      <c r="A24" s="448" t="s">
        <v>133</v>
      </c>
      <c r="B24" s="448"/>
      <c r="C24" s="187"/>
      <c r="D24" s="449">
        <v>684</v>
      </c>
      <c r="E24" s="450"/>
      <c r="F24" s="449">
        <v>696</v>
      </c>
      <c r="G24" s="450"/>
      <c r="H24" s="451">
        <v>700</v>
      </c>
      <c r="I24" s="452"/>
      <c r="J24" s="608">
        <f>J14+J22</f>
        <v>698</v>
      </c>
      <c r="K24" s="450"/>
      <c r="L24" s="608">
        <f>L14+L22</f>
        <v>28</v>
      </c>
      <c r="M24" s="450"/>
      <c r="N24" s="608">
        <f>N14+N22</f>
        <v>10</v>
      </c>
      <c r="O24" s="450"/>
      <c r="P24" s="608">
        <f>P14+P22</f>
        <v>-9</v>
      </c>
      <c r="Q24" s="450"/>
      <c r="R24" s="608">
        <f>R14+R22</f>
        <v>-9</v>
      </c>
      <c r="S24" s="453"/>
      <c r="T24" s="608">
        <f>T14+T22</f>
        <v>0</v>
      </c>
      <c r="U24" s="453"/>
      <c r="V24" s="608">
        <f>V14+V22</f>
        <v>0</v>
      </c>
      <c r="X24" s="60"/>
    </row>
    <row r="25" spans="1:24" ht="12" customHeight="1" thickTop="1">
      <c r="A25" s="852"/>
      <c r="B25" s="852"/>
      <c r="C25" s="852"/>
      <c r="D25" s="852"/>
      <c r="E25" s="852"/>
      <c r="F25" s="852"/>
      <c r="G25" s="852"/>
      <c r="H25" s="852"/>
      <c r="I25" s="852"/>
      <c r="J25" s="852"/>
      <c r="K25" s="852"/>
      <c r="L25" s="852"/>
      <c r="M25" s="852"/>
      <c r="N25" s="852"/>
      <c r="O25" s="852"/>
      <c r="P25" s="852"/>
      <c r="Q25" s="852"/>
      <c r="R25" s="852"/>
      <c r="S25" s="852"/>
      <c r="T25" s="852"/>
      <c r="U25" s="852"/>
      <c r="V25" s="852"/>
      <c r="W25" s="60"/>
    </row>
    <row r="26" spans="1:24" ht="19.5">
      <c r="A26" s="609" t="s">
        <v>280</v>
      </c>
      <c r="B26" s="184"/>
      <c r="C26" s="185"/>
      <c r="D26" s="188"/>
      <c r="E26" s="454"/>
      <c r="F26" s="188"/>
      <c r="G26" s="454"/>
      <c r="H26" s="455"/>
      <c r="I26" s="456"/>
      <c r="J26" s="455"/>
      <c r="K26" s="454"/>
      <c r="L26" s="457">
        <f>+L6</f>
        <v>2025</v>
      </c>
      <c r="M26" s="419"/>
      <c r="N26" s="457">
        <f>+N6</f>
        <v>2026</v>
      </c>
      <c r="O26" s="419"/>
      <c r="P26" s="457">
        <f>+P6</f>
        <v>2027</v>
      </c>
      <c r="Q26" s="419"/>
      <c r="R26" s="457">
        <f>+R6</f>
        <v>2028</v>
      </c>
      <c r="S26" s="419"/>
      <c r="T26" s="457">
        <f>+T6</f>
        <v>2029</v>
      </c>
      <c r="U26" s="419"/>
      <c r="V26" s="457">
        <f>+V6</f>
        <v>2030</v>
      </c>
      <c r="W26" s="60"/>
    </row>
    <row r="27" spans="1:24" ht="19.5">
      <c r="A27" s="184" t="s">
        <v>281</v>
      </c>
      <c r="B27" s="434"/>
      <c r="C27" s="185"/>
      <c r="D27" s="424"/>
      <c r="E27" s="425"/>
      <c r="F27" s="424"/>
      <c r="G27" s="425"/>
      <c r="H27" s="426"/>
      <c r="I27" s="427"/>
      <c r="J27" s="426"/>
      <c r="K27" s="425"/>
      <c r="L27" s="428">
        <v>1</v>
      </c>
      <c r="M27" s="458"/>
      <c r="N27" s="428">
        <v>0</v>
      </c>
      <c r="O27" s="458"/>
      <c r="P27" s="428">
        <v>0</v>
      </c>
      <c r="Q27" s="458"/>
      <c r="R27" s="428">
        <v>0</v>
      </c>
      <c r="S27" s="458"/>
      <c r="T27" s="428">
        <v>0</v>
      </c>
      <c r="U27" s="458"/>
      <c r="V27" s="428">
        <v>0</v>
      </c>
      <c r="W27" s="60"/>
    </row>
    <row r="28" spans="1:24" ht="19.5">
      <c r="A28" s="184" t="s">
        <v>282</v>
      </c>
      <c r="B28" s="434"/>
      <c r="C28" s="185"/>
      <c r="D28" s="186"/>
      <c r="E28" s="441"/>
      <c r="F28" s="186"/>
      <c r="G28" s="441"/>
      <c r="H28" s="426"/>
      <c r="I28" s="427"/>
      <c r="J28" s="426"/>
      <c r="K28" s="441"/>
      <c r="L28" s="428">
        <v>0</v>
      </c>
      <c r="M28" s="458"/>
      <c r="N28" s="428">
        <v>2</v>
      </c>
      <c r="O28" s="458"/>
      <c r="P28" s="428">
        <v>0</v>
      </c>
      <c r="Q28" s="458"/>
      <c r="R28" s="428">
        <v>0</v>
      </c>
      <c r="S28" s="458"/>
      <c r="T28" s="428">
        <v>0</v>
      </c>
      <c r="U28" s="458"/>
      <c r="V28" s="428">
        <v>0</v>
      </c>
      <c r="W28" s="60"/>
    </row>
    <row r="29" spans="1:24" ht="12" customHeight="1">
      <c r="A29" s="860"/>
      <c r="B29" s="860"/>
      <c r="C29" s="860"/>
      <c r="D29" s="860"/>
      <c r="E29" s="860"/>
      <c r="F29" s="860"/>
      <c r="G29" s="860"/>
      <c r="H29" s="860"/>
      <c r="I29" s="860"/>
      <c r="J29" s="860"/>
      <c r="K29" s="860"/>
      <c r="L29" s="860"/>
      <c r="M29" s="860"/>
      <c r="N29" s="860"/>
      <c r="O29" s="860"/>
      <c r="P29" s="860"/>
      <c r="Q29" s="860"/>
      <c r="R29" s="860"/>
      <c r="S29" s="860"/>
      <c r="T29" s="860"/>
      <c r="U29" s="860"/>
      <c r="V29" s="860"/>
    </row>
    <row r="30" spans="1:24" ht="12" customHeight="1">
      <c r="A30" s="271" t="s">
        <v>134</v>
      </c>
      <c r="B30" s="184"/>
      <c r="C30" s="185"/>
      <c r="D30" s="188"/>
      <c r="E30" s="454"/>
      <c r="F30" s="188"/>
      <c r="G30" s="454"/>
      <c r="H30" s="455"/>
      <c r="I30" s="456"/>
      <c r="J30" s="455"/>
      <c r="K30" s="454"/>
      <c r="L30" s="439"/>
      <c r="M30" s="459"/>
      <c r="N30" s="439"/>
      <c r="O30" s="460"/>
      <c r="P30" s="439"/>
      <c r="Q30" s="460"/>
      <c r="R30" s="439"/>
      <c r="S30" s="460"/>
      <c r="T30" s="439"/>
      <c r="U30" s="185"/>
      <c r="V30" s="439"/>
    </row>
    <row r="31" spans="1:24" s="43" customFormat="1" ht="12" customHeight="1">
      <c r="A31" s="610" t="s">
        <v>135</v>
      </c>
      <c r="B31" s="461"/>
      <c r="C31" s="461"/>
      <c r="D31" s="462">
        <v>4.3</v>
      </c>
      <c r="E31" s="463"/>
      <c r="F31" s="462">
        <v>4.2</v>
      </c>
      <c r="G31" s="463"/>
      <c r="H31" s="464">
        <v>4.7</v>
      </c>
      <c r="I31" s="465"/>
      <c r="J31" s="464">
        <v>5.2</v>
      </c>
      <c r="K31" s="466"/>
      <c r="L31" s="606"/>
      <c r="M31" s="467"/>
      <c r="N31" s="606"/>
      <c r="O31" s="466"/>
      <c r="P31" s="606"/>
      <c r="Q31" s="466"/>
      <c r="R31" s="606"/>
      <c r="S31" s="466"/>
      <c r="T31" s="606"/>
      <c r="U31" s="461"/>
      <c r="V31" s="606"/>
    </row>
    <row r="32" spans="1:24" s="44" customFormat="1" ht="12" customHeight="1">
      <c r="A32" s="610" t="s">
        <v>136</v>
      </c>
      <c r="B32" s="461"/>
      <c r="C32" s="461"/>
      <c r="D32" s="462">
        <v>83</v>
      </c>
      <c r="E32" s="463"/>
      <c r="F32" s="462">
        <v>81.900000000000006</v>
      </c>
      <c r="G32" s="463"/>
      <c r="H32" s="462">
        <v>77.3</v>
      </c>
      <c r="I32" s="463"/>
      <c r="J32" s="462">
        <v>75.7</v>
      </c>
      <c r="K32" s="466"/>
      <c r="L32" s="606"/>
      <c r="M32" s="467"/>
      <c r="N32" s="606"/>
      <c r="O32" s="466"/>
      <c r="P32" s="606"/>
      <c r="Q32" s="466"/>
      <c r="R32" s="606"/>
      <c r="S32" s="466"/>
      <c r="T32" s="606"/>
      <c r="U32" s="461"/>
      <c r="V32" s="606"/>
    </row>
    <row r="33" spans="1:22" s="45" customFormat="1" ht="12" customHeight="1" thickBot="1">
      <c r="A33" s="611" t="s">
        <v>137</v>
      </c>
      <c r="B33" s="468"/>
      <c r="C33" s="468"/>
      <c r="D33" s="469">
        <v>87.3</v>
      </c>
      <c r="E33" s="470"/>
      <c r="F33" s="469">
        <v>86.100000000000009</v>
      </c>
      <c r="G33" s="470"/>
      <c r="H33" s="469">
        <v>82</v>
      </c>
      <c r="I33" s="470"/>
      <c r="J33" s="469">
        <f>J31+J32</f>
        <v>80.900000000000006</v>
      </c>
      <c r="K33" s="471"/>
      <c r="L33" s="606"/>
      <c r="M33" s="472"/>
      <c r="N33" s="606"/>
      <c r="O33" s="471"/>
      <c r="P33" s="606"/>
      <c r="Q33" s="471"/>
      <c r="R33" s="606"/>
      <c r="S33" s="471"/>
      <c r="T33" s="606"/>
      <c r="U33" s="468"/>
      <c r="V33" s="606"/>
    </row>
    <row r="34" spans="1:22" ht="12" customHeight="1" thickTop="1">
      <c r="A34" s="852"/>
      <c r="B34" s="852"/>
      <c r="C34" s="852"/>
      <c r="D34" s="852"/>
      <c r="E34" s="852"/>
      <c r="F34" s="852"/>
      <c r="G34" s="852"/>
      <c r="H34" s="852"/>
      <c r="I34" s="852"/>
      <c r="J34" s="852"/>
      <c r="K34" s="852"/>
      <c r="L34" s="852"/>
      <c r="M34" s="852"/>
      <c r="N34" s="852"/>
      <c r="O34" s="852"/>
      <c r="P34" s="852"/>
      <c r="Q34" s="852"/>
      <c r="R34" s="852"/>
      <c r="S34" s="852"/>
      <c r="T34" s="852"/>
      <c r="U34" s="852"/>
      <c r="V34" s="852"/>
    </row>
    <row r="35" spans="1:22" ht="12" customHeight="1">
      <c r="A35" s="858" t="s">
        <v>166</v>
      </c>
      <c r="B35" s="858"/>
      <c r="C35" s="858"/>
      <c r="D35" s="858"/>
      <c r="E35" s="858"/>
      <c r="F35" s="858"/>
      <c r="G35" s="858"/>
      <c r="H35" s="858"/>
      <c r="I35" s="858"/>
      <c r="J35" s="858"/>
      <c r="K35" s="858"/>
      <c r="L35" s="858"/>
      <c r="M35" s="858"/>
      <c r="N35" s="858"/>
      <c r="O35" s="858"/>
      <c r="P35" s="858"/>
      <c r="Q35" s="858"/>
      <c r="R35" s="858"/>
      <c r="S35" s="858"/>
      <c r="T35" s="858"/>
      <c r="U35" s="858"/>
      <c r="V35" s="858"/>
    </row>
    <row r="36" spans="1:22" ht="12" customHeight="1">
      <c r="A36" s="851"/>
      <c r="B36" s="851"/>
      <c r="C36" s="851"/>
      <c r="D36" s="851"/>
      <c r="E36" s="851"/>
      <c r="F36" s="851"/>
      <c r="G36" s="851"/>
      <c r="H36" s="851"/>
      <c r="I36" s="851"/>
      <c r="J36" s="851"/>
      <c r="K36" s="851"/>
      <c r="L36" s="851"/>
      <c r="M36" s="851"/>
      <c r="N36" s="851"/>
      <c r="O36" s="851"/>
      <c r="P36" s="851"/>
      <c r="Q36" s="851"/>
      <c r="R36" s="851"/>
      <c r="S36" s="851"/>
      <c r="T36" s="851"/>
      <c r="U36" s="851"/>
      <c r="V36" s="851"/>
    </row>
    <row r="37" spans="1:22" s="121" customFormat="1" ht="12" customHeight="1">
      <c r="A37" s="850" t="s">
        <v>318</v>
      </c>
      <c r="B37" s="850"/>
      <c r="C37" s="850"/>
      <c r="D37" s="850"/>
      <c r="E37" s="850"/>
      <c r="F37" s="850"/>
      <c r="G37" s="850"/>
      <c r="H37" s="850"/>
      <c r="I37" s="850"/>
      <c r="J37" s="850"/>
      <c r="K37" s="850"/>
      <c r="L37" s="850"/>
      <c r="M37" s="850"/>
      <c r="N37" s="850"/>
      <c r="O37" s="850"/>
      <c r="P37" s="850"/>
      <c r="Q37" s="850"/>
      <c r="R37" s="850"/>
      <c r="S37" s="850"/>
      <c r="T37" s="850"/>
      <c r="U37" s="850"/>
      <c r="V37" s="850"/>
    </row>
    <row r="38" spans="1:22" s="121" customFormat="1" ht="12" customHeight="1">
      <c r="A38" s="850" t="s">
        <v>302</v>
      </c>
      <c r="B38" s="850"/>
      <c r="C38" s="850"/>
      <c r="D38" s="850"/>
      <c r="E38" s="850"/>
      <c r="F38" s="850"/>
      <c r="G38" s="850"/>
      <c r="H38" s="850"/>
      <c r="I38" s="850"/>
      <c r="J38" s="850"/>
      <c r="K38" s="850"/>
      <c r="L38" s="850"/>
      <c r="M38" s="850"/>
      <c r="N38" s="850"/>
      <c r="O38" s="850"/>
      <c r="P38" s="850"/>
      <c r="Q38" s="850"/>
      <c r="R38" s="850"/>
      <c r="S38" s="850"/>
      <c r="T38" s="850"/>
      <c r="U38" s="850"/>
      <c r="V38" s="850"/>
    </row>
    <row r="39" spans="1:22" s="121" customFormat="1" ht="12" customHeight="1">
      <c r="A39" s="850" t="s">
        <v>319</v>
      </c>
      <c r="B39" s="850"/>
      <c r="C39" s="850"/>
      <c r="D39" s="850"/>
      <c r="E39" s="850"/>
      <c r="F39" s="850"/>
      <c r="G39" s="850"/>
      <c r="H39" s="850"/>
      <c r="I39" s="850"/>
      <c r="J39" s="850"/>
      <c r="K39" s="850"/>
      <c r="L39" s="850"/>
      <c r="M39" s="850"/>
      <c r="N39" s="850"/>
      <c r="O39" s="850"/>
      <c r="P39" s="850"/>
      <c r="Q39" s="850"/>
      <c r="R39" s="850"/>
      <c r="S39" s="850"/>
      <c r="T39" s="850"/>
      <c r="U39" s="850"/>
      <c r="V39" s="850"/>
    </row>
    <row r="40" spans="1:22" s="121" customFormat="1" ht="12" customHeight="1">
      <c r="A40" s="850" t="s">
        <v>320</v>
      </c>
      <c r="B40" s="850"/>
      <c r="C40" s="850"/>
      <c r="D40" s="850"/>
      <c r="E40" s="850"/>
      <c r="F40" s="850"/>
      <c r="G40" s="850"/>
      <c r="H40" s="850"/>
      <c r="I40" s="850"/>
      <c r="J40" s="850"/>
      <c r="K40" s="850"/>
      <c r="L40" s="850"/>
      <c r="M40" s="850"/>
      <c r="N40" s="850"/>
      <c r="O40" s="850"/>
      <c r="P40" s="850"/>
      <c r="Q40" s="850"/>
      <c r="R40" s="850"/>
      <c r="S40" s="850"/>
      <c r="T40" s="850"/>
      <c r="U40" s="850"/>
      <c r="V40" s="850"/>
    </row>
    <row r="41" spans="1:22" s="121" customFormat="1" ht="12" customHeight="1">
      <c r="A41" s="850" t="s">
        <v>321</v>
      </c>
      <c r="B41" s="850"/>
      <c r="C41" s="850"/>
      <c r="D41" s="850"/>
      <c r="E41" s="850"/>
      <c r="F41" s="850"/>
      <c r="G41" s="850"/>
      <c r="H41" s="850"/>
      <c r="I41" s="850"/>
      <c r="J41" s="850"/>
      <c r="K41" s="850"/>
      <c r="L41" s="850"/>
      <c r="M41" s="850"/>
      <c r="N41" s="850"/>
      <c r="O41" s="850"/>
      <c r="P41" s="850"/>
      <c r="Q41" s="850"/>
      <c r="R41" s="850"/>
      <c r="S41" s="850"/>
      <c r="T41" s="850"/>
      <c r="U41" s="850"/>
      <c r="V41" s="850"/>
    </row>
    <row r="42" spans="1:22" s="121" customFormat="1" ht="12" customHeight="1">
      <c r="A42" s="850" t="s">
        <v>301</v>
      </c>
      <c r="B42" s="850"/>
      <c r="C42" s="850"/>
      <c r="D42" s="850"/>
      <c r="E42" s="850"/>
      <c r="F42" s="850"/>
      <c r="G42" s="850"/>
      <c r="H42" s="850"/>
      <c r="I42" s="850"/>
      <c r="J42" s="850"/>
      <c r="K42" s="850"/>
      <c r="L42" s="850"/>
      <c r="M42" s="850"/>
      <c r="N42" s="850"/>
      <c r="O42" s="850"/>
      <c r="P42" s="850"/>
      <c r="Q42" s="850"/>
      <c r="R42" s="850"/>
      <c r="S42" s="850"/>
      <c r="T42" s="850"/>
      <c r="U42" s="850"/>
      <c r="V42" s="850"/>
    </row>
    <row r="43" spans="1:22" s="121" customFormat="1" ht="12" customHeight="1">
      <c r="A43" s="850" t="s">
        <v>349</v>
      </c>
      <c r="B43" s="850"/>
      <c r="C43" s="850"/>
      <c r="D43" s="850"/>
      <c r="E43" s="850"/>
      <c r="F43" s="850"/>
      <c r="G43" s="850"/>
      <c r="H43" s="850"/>
      <c r="I43" s="850"/>
      <c r="J43" s="850"/>
      <c r="K43" s="850"/>
      <c r="L43" s="850"/>
      <c r="M43" s="850"/>
      <c r="N43" s="850"/>
      <c r="O43" s="850"/>
      <c r="P43" s="850"/>
      <c r="Q43" s="850"/>
      <c r="R43" s="850"/>
      <c r="S43" s="850"/>
      <c r="T43" s="850"/>
      <c r="U43" s="850"/>
      <c r="V43" s="850"/>
    </row>
    <row r="44" spans="1:22" s="121" customFormat="1" ht="12" customHeight="1">
      <c r="A44" s="850" t="s">
        <v>322</v>
      </c>
      <c r="B44" s="850"/>
      <c r="C44" s="850"/>
      <c r="D44" s="850"/>
      <c r="E44" s="850"/>
      <c r="F44" s="850"/>
      <c r="G44" s="850"/>
      <c r="H44" s="850"/>
      <c r="I44" s="850"/>
      <c r="J44" s="850"/>
      <c r="K44" s="850"/>
      <c r="L44" s="850"/>
      <c r="M44" s="850"/>
      <c r="N44" s="850"/>
      <c r="O44" s="850"/>
      <c r="P44" s="850"/>
      <c r="Q44" s="850"/>
      <c r="R44" s="850"/>
      <c r="S44" s="850"/>
      <c r="T44" s="850"/>
      <c r="U44" s="850"/>
      <c r="V44" s="850"/>
    </row>
    <row r="45" spans="1:22" ht="12" customHeight="1">
      <c r="A45" s="851"/>
      <c r="B45" s="851"/>
      <c r="C45" s="851"/>
      <c r="D45" s="851"/>
      <c r="E45" s="851"/>
      <c r="F45" s="851"/>
      <c r="G45" s="851"/>
      <c r="H45" s="851"/>
      <c r="I45" s="851"/>
      <c r="J45" s="851"/>
      <c r="K45" s="851"/>
      <c r="L45" s="851"/>
      <c r="M45" s="851"/>
      <c r="N45" s="851"/>
      <c r="O45" s="851"/>
      <c r="P45" s="851"/>
      <c r="Q45" s="851"/>
      <c r="R45" s="851"/>
      <c r="S45" s="851"/>
      <c r="T45" s="851"/>
      <c r="U45" s="851"/>
      <c r="V45" s="851"/>
    </row>
    <row r="46" spans="1:22" ht="12" customHeight="1">
      <c r="A46" s="779" t="s">
        <v>82</v>
      </c>
      <c r="B46" s="779"/>
      <c r="C46" s="779"/>
      <c r="D46" s="779"/>
      <c r="E46" s="779"/>
      <c r="F46" s="779"/>
      <c r="G46" s="779"/>
      <c r="H46" s="779"/>
      <c r="I46" s="779"/>
      <c r="J46" s="779"/>
      <c r="K46" s="779"/>
      <c r="L46" s="779"/>
      <c r="M46" s="779"/>
      <c r="N46" s="779"/>
      <c r="O46" s="779"/>
      <c r="P46" s="779"/>
      <c r="Q46" s="779"/>
      <c r="R46" s="779"/>
      <c r="S46" s="779"/>
      <c r="T46" s="779"/>
      <c r="U46" s="779"/>
      <c r="V46" s="779"/>
    </row>
    <row r="48" spans="1:22">
      <c r="B48" s="856"/>
      <c r="C48" s="856"/>
      <c r="D48" s="856"/>
      <c r="E48" s="856"/>
      <c r="F48" s="856"/>
      <c r="G48" s="856"/>
      <c r="H48" s="856"/>
      <c r="I48" s="856"/>
      <c r="J48" s="856"/>
      <c r="K48" s="856"/>
      <c r="L48" s="856"/>
      <c r="M48" s="856"/>
      <c r="N48" s="856"/>
      <c r="O48" s="856"/>
      <c r="P48" s="856"/>
      <c r="Q48" s="856"/>
      <c r="R48" s="856"/>
      <c r="S48" s="856"/>
      <c r="T48" s="856"/>
      <c r="U48" s="856"/>
      <c r="V48" s="856"/>
    </row>
  </sheetData>
  <mergeCells count="26">
    <mergeCell ref="B48:V48"/>
    <mergeCell ref="L5:V5"/>
    <mergeCell ref="A44:V44"/>
    <mergeCell ref="A46:V46"/>
    <mergeCell ref="A45:V45"/>
    <mergeCell ref="A43:V43"/>
    <mergeCell ref="A38:V38"/>
    <mergeCell ref="A39:V39"/>
    <mergeCell ref="A40:V40"/>
    <mergeCell ref="A41:V41"/>
    <mergeCell ref="A42:V42"/>
    <mergeCell ref="A35:V35"/>
    <mergeCell ref="A15:V15"/>
    <mergeCell ref="A29:V29"/>
    <mergeCell ref="A34:V34"/>
    <mergeCell ref="A4:V4"/>
    <mergeCell ref="A1:V1"/>
    <mergeCell ref="A2:V2"/>
    <mergeCell ref="A3:V3"/>
    <mergeCell ref="A37:V37"/>
    <mergeCell ref="A36:V36"/>
    <mergeCell ref="A25:V25"/>
    <mergeCell ref="A23:V23"/>
    <mergeCell ref="A6:C6"/>
    <mergeCell ref="A7:C7"/>
    <mergeCell ref="D5:J5"/>
  </mergeCells>
  <printOptions horizontalCentered="1"/>
  <pageMargins left="0.75" right="0.75" top="0.5" bottom="0.5" header="0.5" footer="0.25"/>
  <pageSetup scale="54" firstPageNumber="2" orientation="portrait" r:id="rId1"/>
  <headerFooter scaleWithDoc="0" alignWithMargins="0">
    <evenFooter>&amp;R&amp;"Arial,Regular"&amp;10Q1 FY24 Stat Book / &amp;P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6">
    <pageSetUpPr fitToPage="1"/>
  </sheetPr>
  <dimension ref="A1:L31"/>
  <sheetViews>
    <sheetView workbookViewId="0">
      <selection sqref="A1:I1"/>
    </sheetView>
  </sheetViews>
  <sheetFormatPr defaultColWidth="10.625" defaultRowHeight="12.75"/>
  <cols>
    <col min="1" max="1" width="40.75" style="10" customWidth="1"/>
    <col min="2" max="2" width="1.75" style="10" customWidth="1"/>
    <col min="3" max="3" width="7.75" style="97" customWidth="1"/>
    <col min="4" max="4" width="1.75" style="102" customWidth="1"/>
    <col min="5" max="5" width="7.75" style="102" customWidth="1"/>
    <col min="6" max="6" width="1.75" style="102" customWidth="1"/>
    <col min="7" max="7" width="7.75" style="102" customWidth="1"/>
    <col min="8" max="8" width="1.75" style="6" customWidth="1"/>
    <col min="9" max="9" width="7.75" style="102" customWidth="1"/>
    <col min="10" max="10" width="10.625" style="6"/>
    <col min="11" max="11" width="10.625" style="102"/>
    <col min="12" max="16384" width="10.625" style="6"/>
  </cols>
  <sheetData>
    <row r="1" spans="1:11" s="74" customFormat="1" ht="19.899999999999999" customHeight="1">
      <c r="A1" s="865" t="s">
        <v>138</v>
      </c>
      <c r="B1" s="865"/>
      <c r="C1" s="865"/>
      <c r="D1" s="865"/>
      <c r="E1" s="865"/>
      <c r="F1" s="865"/>
      <c r="G1" s="865"/>
      <c r="H1" s="865"/>
      <c r="I1" s="865"/>
      <c r="K1" s="137"/>
    </row>
    <row r="2" spans="1:11" s="74" customFormat="1" ht="19.899999999999999" customHeight="1">
      <c r="A2" s="865" t="s">
        <v>52</v>
      </c>
      <c r="B2" s="865"/>
      <c r="C2" s="865"/>
      <c r="D2" s="865"/>
      <c r="E2" s="865"/>
      <c r="F2" s="865"/>
      <c r="G2" s="865"/>
      <c r="H2" s="865"/>
      <c r="I2" s="865"/>
      <c r="K2" s="137"/>
    </row>
    <row r="3" spans="1:11" s="74" customFormat="1" ht="19.899999999999999" customHeight="1">
      <c r="A3" s="865" t="s">
        <v>168</v>
      </c>
      <c r="B3" s="865"/>
      <c r="C3" s="865"/>
      <c r="D3" s="865"/>
      <c r="E3" s="865"/>
      <c r="F3" s="865"/>
      <c r="G3" s="865"/>
      <c r="H3" s="865"/>
      <c r="I3" s="865"/>
      <c r="K3" s="137"/>
    </row>
    <row r="4" spans="1:11" ht="13.5" customHeight="1">
      <c r="A4" s="788" t="s">
        <v>53</v>
      </c>
      <c r="B4" s="788"/>
      <c r="C4" s="788"/>
      <c r="D4" s="788"/>
      <c r="E4" s="788"/>
      <c r="F4" s="788"/>
      <c r="G4" s="788"/>
      <c r="H4" s="788"/>
      <c r="I4" s="788"/>
    </row>
    <row r="5" spans="1:11" ht="13.5" customHeight="1">
      <c r="A5" s="788" t="s">
        <v>43</v>
      </c>
      <c r="B5" s="788"/>
      <c r="C5" s="788"/>
      <c r="D5" s="788"/>
      <c r="E5" s="788"/>
      <c r="F5" s="788"/>
      <c r="G5" s="788"/>
      <c r="H5" s="788"/>
      <c r="I5" s="788"/>
    </row>
    <row r="6" spans="1:11" s="12" customFormat="1" ht="15.75">
      <c r="A6" s="237"/>
      <c r="B6" s="237"/>
      <c r="C6" s="147" t="s">
        <v>2</v>
      </c>
      <c r="D6" s="101"/>
      <c r="E6" s="147" t="s">
        <v>44</v>
      </c>
      <c r="F6" s="473"/>
      <c r="G6" s="147" t="s">
        <v>119</v>
      </c>
      <c r="H6" s="474"/>
      <c r="I6" s="147" t="s">
        <v>169</v>
      </c>
      <c r="K6" s="113"/>
    </row>
    <row r="7" spans="1:11" s="12" customFormat="1" ht="15.75">
      <c r="A7" s="864"/>
      <c r="B7" s="864"/>
      <c r="C7" s="864"/>
      <c r="D7" s="864"/>
      <c r="E7" s="864"/>
      <c r="F7" s="864"/>
      <c r="G7" s="864"/>
      <c r="H7" s="864"/>
      <c r="I7" s="864"/>
      <c r="K7" s="113"/>
    </row>
    <row r="8" spans="1:11">
      <c r="A8" s="97" t="s">
        <v>139</v>
      </c>
      <c r="B8" s="612"/>
      <c r="C8" s="317">
        <v>30496</v>
      </c>
      <c r="D8" s="315"/>
      <c r="E8" s="317">
        <v>33232</v>
      </c>
      <c r="F8" s="317"/>
      <c r="G8" s="317">
        <v>33507</v>
      </c>
      <c r="H8" s="317"/>
      <c r="I8" s="317">
        <v>34256</v>
      </c>
    </row>
    <row r="9" spans="1:11" s="142" customFormat="1">
      <c r="A9" s="861"/>
      <c r="B9" s="861"/>
      <c r="C9" s="861"/>
      <c r="D9" s="861"/>
      <c r="E9" s="861"/>
      <c r="F9" s="861"/>
      <c r="G9" s="861"/>
      <c r="H9" s="861"/>
      <c r="I9" s="861"/>
      <c r="K9" s="102"/>
    </row>
    <row r="10" spans="1:11">
      <c r="A10" s="579" t="s">
        <v>60</v>
      </c>
      <c r="B10" s="579"/>
      <c r="C10" s="579"/>
      <c r="D10" s="579"/>
      <c r="E10" s="579"/>
      <c r="F10" s="579"/>
      <c r="G10" s="579"/>
      <c r="H10" s="579"/>
      <c r="I10" s="579"/>
    </row>
    <row r="11" spans="1:11">
      <c r="A11" s="612" t="s">
        <v>201</v>
      </c>
      <c r="B11" s="612"/>
      <c r="C11" s="320">
        <v>6060</v>
      </c>
      <c r="D11" s="315"/>
      <c r="E11" s="320">
        <v>7101</v>
      </c>
      <c r="F11" s="320"/>
      <c r="G11" s="320">
        <v>6737</v>
      </c>
      <c r="H11" s="320"/>
      <c r="I11" s="321">
        <v>6795</v>
      </c>
    </row>
    <row r="12" spans="1:11">
      <c r="A12" s="612" t="s">
        <v>202</v>
      </c>
      <c r="B12" s="612"/>
      <c r="C12" s="320">
        <v>14126</v>
      </c>
      <c r="D12" s="315"/>
      <c r="E12" s="320">
        <v>15232</v>
      </c>
      <c r="F12" s="320"/>
      <c r="G12" s="320">
        <v>14597</v>
      </c>
      <c r="H12" s="320"/>
      <c r="I12" s="321">
        <v>14181</v>
      </c>
    </row>
    <row r="13" spans="1:11">
      <c r="A13" s="612" t="s">
        <v>246</v>
      </c>
      <c r="B13" s="612"/>
      <c r="C13" s="320">
        <v>1166</v>
      </c>
      <c r="D13" s="315"/>
      <c r="E13" s="320">
        <v>1410</v>
      </c>
      <c r="F13" s="320"/>
      <c r="G13" s="320">
        <v>1661</v>
      </c>
      <c r="H13" s="320"/>
      <c r="I13" s="321">
        <v>1732</v>
      </c>
    </row>
    <row r="14" spans="1:11">
      <c r="A14" s="97" t="s">
        <v>204</v>
      </c>
      <c r="B14" s="97"/>
      <c r="C14" s="320">
        <v>843</v>
      </c>
      <c r="D14" s="315"/>
      <c r="E14" s="320">
        <v>919</v>
      </c>
      <c r="F14" s="320"/>
      <c r="G14" s="320">
        <v>1020</v>
      </c>
      <c r="H14" s="320"/>
      <c r="I14" s="321">
        <v>1119</v>
      </c>
    </row>
    <row r="15" spans="1:11">
      <c r="A15" s="97" t="s">
        <v>205</v>
      </c>
      <c r="B15" s="97"/>
      <c r="C15" s="320">
        <v>21</v>
      </c>
      <c r="D15" s="315"/>
      <c r="E15" s="320">
        <v>32</v>
      </c>
      <c r="F15" s="320"/>
      <c r="G15" s="320">
        <v>36</v>
      </c>
      <c r="H15" s="320"/>
      <c r="I15" s="321">
        <v>32</v>
      </c>
    </row>
    <row r="16" spans="1:11">
      <c r="A16" s="97" t="s">
        <v>206</v>
      </c>
      <c r="B16" s="97"/>
      <c r="C16" s="320">
        <v>496</v>
      </c>
      <c r="D16" s="315"/>
      <c r="E16" s="320">
        <v>584</v>
      </c>
      <c r="F16" s="320"/>
      <c r="G16" s="320">
        <v>634</v>
      </c>
      <c r="H16" s="320"/>
      <c r="I16" s="321">
        <v>695</v>
      </c>
    </row>
    <row r="17" spans="1:12" ht="14.25">
      <c r="A17" s="97" t="s">
        <v>324</v>
      </c>
      <c r="B17" s="97"/>
      <c r="C17" s="321">
        <v>0</v>
      </c>
      <c r="D17" s="315"/>
      <c r="E17" s="321">
        <v>0</v>
      </c>
      <c r="F17" s="320"/>
      <c r="G17" s="321">
        <v>0</v>
      </c>
      <c r="H17" s="320"/>
      <c r="I17" s="321">
        <v>108</v>
      </c>
    </row>
    <row r="18" spans="1:12">
      <c r="A18" s="97" t="s">
        <v>226</v>
      </c>
      <c r="B18" s="97"/>
      <c r="C18" s="320">
        <v>1862</v>
      </c>
      <c r="D18" s="315"/>
      <c r="E18" s="320">
        <v>1954</v>
      </c>
      <c r="F18" s="320"/>
      <c r="G18" s="320">
        <v>1961</v>
      </c>
      <c r="H18" s="320"/>
      <c r="I18" s="321">
        <v>1992</v>
      </c>
    </row>
    <row r="19" spans="1:12">
      <c r="A19" s="97" t="s">
        <v>207</v>
      </c>
      <c r="B19" s="97"/>
      <c r="C19" s="374">
        <v>2729</v>
      </c>
      <c r="D19" s="315"/>
      <c r="E19" s="374">
        <v>3358</v>
      </c>
      <c r="F19" s="320"/>
      <c r="G19" s="374">
        <v>3721</v>
      </c>
      <c r="H19" s="320"/>
      <c r="I19" s="598">
        <v>3553</v>
      </c>
    </row>
    <row r="20" spans="1:12">
      <c r="A20" s="612"/>
      <c r="B20" s="97"/>
      <c r="C20" s="320">
        <v>27303</v>
      </c>
      <c r="D20" s="315"/>
      <c r="E20" s="320">
        <v>30590</v>
      </c>
      <c r="F20" s="320"/>
      <c r="G20" s="320">
        <v>30367</v>
      </c>
      <c r="H20" s="320"/>
      <c r="I20" s="600">
        <f>SUM(I11:I19)</f>
        <v>30207</v>
      </c>
    </row>
    <row r="21" spans="1:12">
      <c r="A21" s="862"/>
      <c r="B21" s="862"/>
      <c r="C21" s="862"/>
      <c r="D21" s="862"/>
      <c r="E21" s="862"/>
      <c r="F21" s="862"/>
      <c r="G21" s="862"/>
      <c r="H21" s="862"/>
      <c r="I21" s="862"/>
    </row>
    <row r="22" spans="1:12" ht="13.5" thickBot="1">
      <c r="A22" s="612" t="s">
        <v>101</v>
      </c>
      <c r="B22" s="375"/>
      <c r="C22" s="333">
        <v>3193</v>
      </c>
      <c r="D22" s="315"/>
      <c r="E22" s="333">
        <v>2642</v>
      </c>
      <c r="F22" s="317"/>
      <c r="G22" s="333">
        <v>3140</v>
      </c>
      <c r="H22" s="317"/>
      <c r="I22" s="333">
        <f>I8-I20</f>
        <v>4049</v>
      </c>
    </row>
    <row r="23" spans="1:12" ht="13.5" thickTop="1">
      <c r="A23" s="862"/>
      <c r="B23" s="862"/>
      <c r="C23" s="862"/>
      <c r="D23" s="862"/>
      <c r="E23" s="862"/>
      <c r="F23" s="862"/>
      <c r="G23" s="862"/>
      <c r="H23" s="862"/>
      <c r="I23" s="862"/>
    </row>
    <row r="24" spans="1:12">
      <c r="A24" s="613" t="s">
        <v>68</v>
      </c>
      <c r="B24" s="614"/>
      <c r="C24" s="146"/>
      <c r="E24" s="146"/>
      <c r="F24" s="146"/>
      <c r="G24" s="146"/>
      <c r="H24" s="146"/>
      <c r="I24" s="146"/>
    </row>
    <row r="25" spans="1:12">
      <c r="A25" s="862"/>
      <c r="B25" s="862"/>
      <c r="C25" s="862"/>
      <c r="D25" s="862"/>
      <c r="E25" s="862"/>
      <c r="F25" s="862"/>
      <c r="G25" s="862"/>
      <c r="H25" s="862"/>
      <c r="I25" s="862"/>
    </row>
    <row r="26" spans="1:12">
      <c r="A26" s="97" t="s">
        <v>69</v>
      </c>
      <c r="B26" s="612"/>
      <c r="C26" s="376">
        <v>0.105</v>
      </c>
      <c r="D26" s="315"/>
      <c r="E26" s="376">
        <v>0.08</v>
      </c>
      <c r="F26" s="376"/>
      <c r="G26" s="376">
        <v>9.4E-2</v>
      </c>
      <c r="H26" s="376"/>
      <c r="I26" s="376">
        <v>0.11799999999999999</v>
      </c>
    </row>
    <row r="27" spans="1:12">
      <c r="A27" s="790"/>
      <c r="B27" s="790"/>
      <c r="C27" s="790"/>
      <c r="D27" s="790"/>
      <c r="E27" s="790"/>
      <c r="F27" s="790"/>
      <c r="G27" s="790"/>
      <c r="H27" s="790"/>
      <c r="I27" s="790"/>
    </row>
    <row r="28" spans="1:12">
      <c r="A28" s="772" t="s">
        <v>307</v>
      </c>
      <c r="B28" s="772"/>
      <c r="C28" s="772"/>
      <c r="D28" s="772"/>
      <c r="E28" s="772"/>
      <c r="F28" s="772"/>
      <c r="G28" s="772"/>
      <c r="H28" s="772"/>
      <c r="I28" s="772"/>
    </row>
    <row r="29" spans="1:12" s="142" customFormat="1">
      <c r="A29" s="628"/>
      <c r="B29" s="628"/>
      <c r="C29" s="628"/>
      <c r="D29" s="628"/>
      <c r="E29" s="628"/>
      <c r="F29" s="628"/>
      <c r="G29" s="628"/>
      <c r="H29" s="628"/>
      <c r="I29" s="628"/>
      <c r="K29" s="102"/>
    </row>
    <row r="30" spans="1:12">
      <c r="A30" s="863" t="s">
        <v>82</v>
      </c>
      <c r="B30" s="863"/>
      <c r="C30" s="863"/>
      <c r="D30" s="863"/>
      <c r="E30" s="863"/>
      <c r="F30" s="863"/>
      <c r="G30" s="863"/>
      <c r="H30" s="863"/>
      <c r="I30" s="863"/>
    </row>
    <row r="31" spans="1:12" ht="15" customHeight="1">
      <c r="A31" s="6"/>
      <c r="B31" s="83"/>
      <c r="C31" s="136"/>
      <c r="D31" s="136"/>
      <c r="E31" s="136"/>
      <c r="F31" s="136"/>
      <c r="G31" s="136"/>
      <c r="H31" s="83"/>
      <c r="I31" s="136"/>
      <c r="J31" s="83"/>
      <c r="K31" s="136"/>
      <c r="L31" s="83"/>
    </row>
  </sheetData>
  <mergeCells count="13">
    <mergeCell ref="A7:I7"/>
    <mergeCell ref="A1:I1"/>
    <mergeCell ref="A2:I2"/>
    <mergeCell ref="A3:I3"/>
    <mergeCell ref="A4:I4"/>
    <mergeCell ref="A5:I5"/>
    <mergeCell ref="A9:I9"/>
    <mergeCell ref="A23:I23"/>
    <mergeCell ref="A21:I21"/>
    <mergeCell ref="A30:I30"/>
    <mergeCell ref="A28:I28"/>
    <mergeCell ref="A27:I27"/>
    <mergeCell ref="A25:I25"/>
  </mergeCells>
  <phoneticPr fontId="2" type="noConversion"/>
  <printOptions horizontalCentered="1"/>
  <pageMargins left="0.75" right="0.75" top="0.5" bottom="0.5" header="0.5" footer="0.25"/>
  <pageSetup scale="76" firstPageNumber="2" orientation="portrait" r:id="rId1"/>
  <headerFooter scaleWithDoc="0" alignWithMargins="0">
    <evenFooter>&amp;R&amp;"Arial,Regular"&amp;10Q1 FY24 Stat Book / &amp;P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IE30"/>
  <sheetViews>
    <sheetView workbookViewId="0">
      <selection sqref="A1:Q1"/>
    </sheetView>
  </sheetViews>
  <sheetFormatPr defaultColWidth="10.625" defaultRowHeight="12.75"/>
  <cols>
    <col min="1" max="1" width="35.75" style="10" customWidth="1"/>
    <col min="2" max="2" width="1.75" style="10" customWidth="1"/>
    <col min="3" max="3" width="7.75" style="236" customWidth="1"/>
    <col min="4" max="4" width="1.75" style="97" customWidth="1"/>
    <col min="5" max="5" width="7.75" style="236" customWidth="1"/>
    <col min="6" max="6" width="1.75" style="97" customWidth="1"/>
    <col min="7" max="7" width="7.75" style="236" customWidth="1"/>
    <col min="8" max="8" width="1.75" style="97" customWidth="1"/>
    <col min="9" max="9" width="7.75" style="236" customWidth="1"/>
    <col min="10" max="10" width="1.75" style="102" customWidth="1"/>
    <col min="11" max="11" width="7.75" style="242" customWidth="1"/>
    <col min="12" max="12" width="1.75" style="102" customWidth="1"/>
    <col min="13" max="13" width="7.75" style="242" customWidth="1"/>
    <col min="14" max="14" width="1.75" style="102" customWidth="1"/>
    <col min="15" max="15" width="7.75" style="242" customWidth="1"/>
    <col min="16" max="16" width="1.75" style="102" customWidth="1"/>
    <col min="17" max="17" width="7.75" style="242" customWidth="1"/>
    <col min="18" max="16384" width="10.625" style="6"/>
  </cols>
  <sheetData>
    <row r="1" spans="1:239" s="52" customFormat="1" ht="19.899999999999999" customHeight="1">
      <c r="A1" s="865" t="s">
        <v>138</v>
      </c>
      <c r="B1" s="865"/>
      <c r="C1" s="865"/>
      <c r="D1" s="865"/>
      <c r="E1" s="865"/>
      <c r="F1" s="865"/>
      <c r="G1" s="865"/>
      <c r="H1" s="865"/>
      <c r="I1" s="865"/>
      <c r="J1" s="865"/>
      <c r="K1" s="865"/>
      <c r="L1" s="865"/>
      <c r="M1" s="865"/>
      <c r="N1" s="865"/>
      <c r="O1" s="865"/>
      <c r="P1" s="865"/>
      <c r="Q1" s="865"/>
    </row>
    <row r="2" spans="1:239" s="52" customFormat="1" ht="19.899999999999999" customHeight="1">
      <c r="A2" s="865" t="s">
        <v>74</v>
      </c>
      <c r="B2" s="865"/>
      <c r="C2" s="865"/>
      <c r="D2" s="865"/>
      <c r="E2" s="865"/>
      <c r="F2" s="865"/>
      <c r="G2" s="865"/>
      <c r="H2" s="865"/>
      <c r="I2" s="865"/>
      <c r="J2" s="865"/>
      <c r="K2" s="865"/>
      <c r="L2" s="865"/>
      <c r="M2" s="865"/>
      <c r="N2" s="865"/>
      <c r="O2" s="865"/>
      <c r="P2" s="865"/>
      <c r="Q2" s="865"/>
    </row>
    <row r="3" spans="1:239" s="52" customFormat="1" ht="19.899999999999999" customHeight="1">
      <c r="A3" s="865" t="s">
        <v>170</v>
      </c>
      <c r="B3" s="865"/>
      <c r="C3" s="865"/>
      <c r="D3" s="865"/>
      <c r="E3" s="865"/>
      <c r="F3" s="865"/>
      <c r="G3" s="865"/>
      <c r="H3" s="865"/>
      <c r="I3" s="865"/>
      <c r="J3" s="865"/>
      <c r="K3" s="865"/>
      <c r="L3" s="865"/>
      <c r="M3" s="865"/>
      <c r="N3" s="865"/>
      <c r="O3" s="865"/>
      <c r="P3" s="865"/>
      <c r="Q3" s="865"/>
    </row>
    <row r="4" spans="1:239" ht="13.5" customHeight="1">
      <c r="A4" s="799" t="s">
        <v>53</v>
      </c>
      <c r="B4" s="799"/>
      <c r="C4" s="799"/>
      <c r="D4" s="799"/>
      <c r="E4" s="799"/>
      <c r="F4" s="799"/>
      <c r="G4" s="799"/>
      <c r="H4" s="799"/>
      <c r="I4" s="799"/>
      <c r="J4" s="799"/>
      <c r="K4" s="799"/>
      <c r="L4" s="799"/>
      <c r="M4" s="799"/>
      <c r="N4" s="799"/>
      <c r="O4" s="799"/>
      <c r="P4" s="799"/>
      <c r="Q4" s="799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ht="13.5" customHeight="1">
      <c r="A5" s="799" t="s">
        <v>43</v>
      </c>
      <c r="B5" s="799"/>
      <c r="C5" s="799"/>
      <c r="D5" s="799"/>
      <c r="E5" s="799"/>
      <c r="F5" s="799"/>
      <c r="G5" s="799"/>
      <c r="H5" s="799"/>
      <c r="I5" s="799"/>
      <c r="J5" s="799"/>
      <c r="K5" s="799"/>
      <c r="L5" s="799"/>
      <c r="M5" s="799"/>
      <c r="N5" s="799"/>
      <c r="O5" s="799"/>
      <c r="P5" s="799"/>
      <c r="Q5" s="799"/>
    </row>
    <row r="6" spans="1:239" s="37" customFormat="1" ht="15">
      <c r="A6" s="805"/>
      <c r="B6" s="805"/>
      <c r="C6" s="797" t="s">
        <v>2</v>
      </c>
      <c r="D6" s="797"/>
      <c r="E6" s="797"/>
      <c r="F6" s="797"/>
      <c r="G6" s="797"/>
      <c r="H6" s="797"/>
      <c r="I6" s="797"/>
      <c r="J6" s="205"/>
      <c r="K6" s="797" t="s">
        <v>44</v>
      </c>
      <c r="L6" s="797"/>
      <c r="M6" s="797"/>
      <c r="N6" s="797"/>
      <c r="O6" s="797"/>
      <c r="P6" s="797"/>
      <c r="Q6" s="797"/>
    </row>
    <row r="7" spans="1:239" s="161" customFormat="1" ht="22.5">
      <c r="A7" s="805"/>
      <c r="B7" s="805"/>
      <c r="C7" s="560" t="s">
        <v>289</v>
      </c>
      <c r="D7" s="193"/>
      <c r="E7" s="560" t="s">
        <v>290</v>
      </c>
      <c r="F7" s="193"/>
      <c r="G7" s="560" t="s">
        <v>291</v>
      </c>
      <c r="H7" s="561"/>
      <c r="I7" s="560" t="s">
        <v>292</v>
      </c>
      <c r="J7" s="563"/>
      <c r="K7" s="560" t="s">
        <v>289</v>
      </c>
      <c r="L7" s="561"/>
      <c r="M7" s="560" t="s">
        <v>290</v>
      </c>
      <c r="N7" s="561"/>
      <c r="O7" s="560" t="s">
        <v>291</v>
      </c>
      <c r="P7" s="561"/>
      <c r="Q7" s="560" t="s">
        <v>292</v>
      </c>
    </row>
    <row r="8" spans="1:239" s="161" customFormat="1" ht="15.75">
      <c r="A8" s="805"/>
      <c r="B8" s="805"/>
      <c r="C8" s="805"/>
      <c r="D8" s="805"/>
      <c r="E8" s="805"/>
      <c r="F8" s="805"/>
      <c r="G8" s="805"/>
      <c r="H8" s="805"/>
      <c r="I8" s="805"/>
      <c r="J8" s="805"/>
      <c r="K8" s="805"/>
      <c r="L8" s="805"/>
      <c r="M8" s="805"/>
      <c r="N8" s="805"/>
      <c r="O8" s="805"/>
      <c r="P8" s="805"/>
      <c r="Q8" s="805"/>
    </row>
    <row r="9" spans="1:239" s="37" customFormat="1" ht="15">
      <c r="A9" s="475" t="s">
        <v>144</v>
      </c>
      <c r="B9" s="475"/>
      <c r="C9" s="222">
        <v>7040</v>
      </c>
      <c r="D9" s="222"/>
      <c r="E9" s="222">
        <v>7344</v>
      </c>
      <c r="F9" s="222"/>
      <c r="G9" s="222">
        <v>7980</v>
      </c>
      <c r="H9" s="222"/>
      <c r="I9" s="222">
        <v>8132</v>
      </c>
      <c r="J9" s="203"/>
      <c r="K9" s="339">
        <v>7677</v>
      </c>
      <c r="L9" s="339"/>
      <c r="M9" s="339">
        <v>8264</v>
      </c>
      <c r="N9" s="339"/>
      <c r="O9" s="339">
        <v>8800</v>
      </c>
      <c r="P9" s="203"/>
      <c r="Q9" s="339">
        <v>8491</v>
      </c>
    </row>
    <row r="10" spans="1:239" s="37" customFormat="1" ht="15">
      <c r="A10" s="805"/>
      <c r="B10" s="805"/>
      <c r="C10" s="805"/>
      <c r="D10" s="805"/>
      <c r="E10" s="805"/>
      <c r="F10" s="805"/>
      <c r="G10" s="805"/>
      <c r="H10" s="805"/>
      <c r="I10" s="805"/>
      <c r="J10" s="805"/>
      <c r="K10" s="805"/>
      <c r="L10" s="805"/>
      <c r="M10" s="805"/>
      <c r="N10" s="805"/>
      <c r="O10" s="805"/>
      <c r="P10" s="805"/>
      <c r="Q10" s="805"/>
    </row>
    <row r="11" spans="1:239" s="37" customFormat="1" ht="15">
      <c r="A11" s="120" t="s">
        <v>60</v>
      </c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</row>
    <row r="12" spans="1:239" s="38" customFormat="1" ht="15">
      <c r="A12" s="380" t="s">
        <v>201</v>
      </c>
      <c r="B12" s="363"/>
      <c r="C12" s="221">
        <v>1274</v>
      </c>
      <c r="D12" s="221"/>
      <c r="E12" s="221">
        <v>1557</v>
      </c>
      <c r="F12" s="221"/>
      <c r="G12" s="221">
        <v>1652</v>
      </c>
      <c r="H12" s="221"/>
      <c r="I12" s="221">
        <v>1577</v>
      </c>
      <c r="J12" s="355"/>
      <c r="K12" s="355">
        <v>1613</v>
      </c>
      <c r="L12" s="355"/>
      <c r="M12" s="355">
        <v>1855</v>
      </c>
      <c r="N12" s="355"/>
      <c r="O12" s="355">
        <v>1950</v>
      </c>
      <c r="P12" s="355"/>
      <c r="Q12" s="355">
        <v>1683</v>
      </c>
    </row>
    <row r="13" spans="1:239" s="38" customFormat="1" ht="15">
      <c r="A13" s="380" t="s">
        <v>202</v>
      </c>
      <c r="B13" s="363"/>
      <c r="C13" s="221">
        <v>3291</v>
      </c>
      <c r="D13" s="221"/>
      <c r="E13" s="221">
        <v>3488</v>
      </c>
      <c r="F13" s="221"/>
      <c r="G13" s="221">
        <v>3745</v>
      </c>
      <c r="H13" s="221"/>
      <c r="I13" s="221">
        <v>3602</v>
      </c>
      <c r="J13" s="355"/>
      <c r="K13" s="355">
        <v>3503</v>
      </c>
      <c r="L13" s="355"/>
      <c r="M13" s="355">
        <v>3915</v>
      </c>
      <c r="N13" s="355"/>
      <c r="O13" s="355">
        <v>4023</v>
      </c>
      <c r="P13" s="355"/>
      <c r="Q13" s="355">
        <v>3791</v>
      </c>
    </row>
    <row r="14" spans="1:239" s="38" customFormat="1" ht="15">
      <c r="A14" s="380" t="s">
        <v>246</v>
      </c>
      <c r="B14" s="386"/>
      <c r="C14" s="221">
        <v>264</v>
      </c>
      <c r="D14" s="221"/>
      <c r="E14" s="221">
        <v>289</v>
      </c>
      <c r="F14" s="221"/>
      <c r="G14" s="221">
        <v>306</v>
      </c>
      <c r="H14" s="221"/>
      <c r="I14" s="221">
        <v>307</v>
      </c>
      <c r="J14" s="355"/>
      <c r="K14" s="355">
        <v>318</v>
      </c>
      <c r="L14" s="355"/>
      <c r="M14" s="355">
        <v>348</v>
      </c>
      <c r="N14" s="355"/>
      <c r="O14" s="355">
        <v>373</v>
      </c>
      <c r="P14" s="355"/>
      <c r="Q14" s="355">
        <v>371</v>
      </c>
    </row>
    <row r="15" spans="1:239" s="38" customFormat="1" ht="15">
      <c r="A15" s="46" t="s">
        <v>204</v>
      </c>
      <c r="B15" s="386"/>
      <c r="C15" s="221">
        <v>204</v>
      </c>
      <c r="D15" s="221"/>
      <c r="E15" s="221">
        <v>205</v>
      </c>
      <c r="F15" s="221"/>
      <c r="G15" s="221">
        <v>214</v>
      </c>
      <c r="H15" s="221"/>
      <c r="I15" s="221">
        <v>220</v>
      </c>
      <c r="J15" s="355"/>
      <c r="K15" s="355">
        <v>226</v>
      </c>
      <c r="L15" s="355"/>
      <c r="M15" s="355">
        <v>223</v>
      </c>
      <c r="N15" s="355"/>
      <c r="O15" s="355">
        <v>233</v>
      </c>
      <c r="P15" s="355"/>
      <c r="Q15" s="355">
        <v>237</v>
      </c>
    </row>
    <row r="16" spans="1:239" s="38" customFormat="1" ht="15">
      <c r="A16" s="46" t="s">
        <v>205</v>
      </c>
      <c r="B16" s="386"/>
      <c r="C16" s="221">
        <v>4</v>
      </c>
      <c r="D16" s="221"/>
      <c r="E16" s="221">
        <v>5</v>
      </c>
      <c r="F16" s="221"/>
      <c r="G16" s="221">
        <v>6</v>
      </c>
      <c r="H16" s="221"/>
      <c r="I16" s="221">
        <v>6</v>
      </c>
      <c r="J16" s="355"/>
      <c r="K16" s="355">
        <v>6</v>
      </c>
      <c r="L16" s="355"/>
      <c r="M16" s="355">
        <v>7</v>
      </c>
      <c r="N16" s="355"/>
      <c r="O16" s="355">
        <v>9</v>
      </c>
      <c r="P16" s="355"/>
      <c r="Q16" s="355">
        <v>10</v>
      </c>
    </row>
    <row r="17" spans="1:18" s="38" customFormat="1" ht="15">
      <c r="A17" s="46" t="s">
        <v>206</v>
      </c>
      <c r="B17" s="386"/>
      <c r="C17" s="221">
        <v>107</v>
      </c>
      <c r="D17" s="221"/>
      <c r="E17" s="221">
        <v>124</v>
      </c>
      <c r="F17" s="221"/>
      <c r="G17" s="221">
        <v>125</v>
      </c>
      <c r="H17" s="221"/>
      <c r="I17" s="221">
        <v>140</v>
      </c>
      <c r="J17" s="355"/>
      <c r="K17" s="355">
        <v>136</v>
      </c>
      <c r="L17" s="355"/>
      <c r="M17" s="355">
        <v>149</v>
      </c>
      <c r="N17" s="355"/>
      <c r="O17" s="355">
        <v>148</v>
      </c>
      <c r="P17" s="355"/>
      <c r="Q17" s="355">
        <v>151</v>
      </c>
    </row>
    <row r="18" spans="1:18" s="38" customFormat="1" ht="15">
      <c r="A18" s="46" t="s">
        <v>226</v>
      </c>
      <c r="B18" s="120"/>
      <c r="C18" s="221">
        <v>432</v>
      </c>
      <c r="D18" s="221"/>
      <c r="E18" s="221">
        <v>446</v>
      </c>
      <c r="F18" s="221"/>
      <c r="G18" s="221">
        <v>480</v>
      </c>
      <c r="H18" s="221"/>
      <c r="I18" s="221">
        <v>504</v>
      </c>
      <c r="J18" s="355"/>
      <c r="K18" s="355">
        <v>491</v>
      </c>
      <c r="L18" s="355"/>
      <c r="M18" s="355">
        <v>480</v>
      </c>
      <c r="N18" s="355"/>
      <c r="O18" s="355">
        <v>489</v>
      </c>
      <c r="P18" s="355"/>
      <c r="Q18" s="355">
        <v>494</v>
      </c>
    </row>
    <row r="19" spans="1:18" s="37" customFormat="1" ht="15">
      <c r="A19" s="46" t="s">
        <v>207</v>
      </c>
      <c r="B19" s="120"/>
      <c r="C19" s="220">
        <v>630</v>
      </c>
      <c r="D19" s="347"/>
      <c r="E19" s="220">
        <v>678</v>
      </c>
      <c r="F19" s="347"/>
      <c r="G19" s="220">
        <v>750</v>
      </c>
      <c r="H19" s="347"/>
      <c r="I19" s="220">
        <v>671</v>
      </c>
      <c r="J19" s="203"/>
      <c r="K19" s="220">
        <v>713</v>
      </c>
      <c r="L19" s="203"/>
      <c r="M19" s="220">
        <v>806</v>
      </c>
      <c r="N19" s="203"/>
      <c r="O19" s="220">
        <v>934</v>
      </c>
      <c r="P19" s="203"/>
      <c r="Q19" s="220">
        <v>905</v>
      </c>
    </row>
    <row r="20" spans="1:18" s="37" customFormat="1" ht="15">
      <c r="A20" s="475"/>
      <c r="B20" s="475"/>
      <c r="C20" s="221">
        <v>6206</v>
      </c>
      <c r="D20" s="221"/>
      <c r="E20" s="221">
        <v>6792</v>
      </c>
      <c r="F20" s="221"/>
      <c r="G20" s="221">
        <v>7278</v>
      </c>
      <c r="H20" s="221"/>
      <c r="I20" s="221">
        <v>7027</v>
      </c>
      <c r="J20" s="203"/>
      <c r="K20" s="221">
        <v>7006</v>
      </c>
      <c r="L20" s="203"/>
      <c r="M20" s="221">
        <v>7783</v>
      </c>
      <c r="N20" s="203"/>
      <c r="O20" s="221">
        <v>8159</v>
      </c>
      <c r="P20" s="203"/>
      <c r="Q20" s="221">
        <v>7642</v>
      </c>
    </row>
    <row r="21" spans="1:18" s="163" customFormat="1" ht="15">
      <c r="A21" s="805"/>
      <c r="B21" s="805"/>
      <c r="C21" s="805"/>
      <c r="D21" s="805"/>
      <c r="E21" s="805"/>
      <c r="F21" s="805"/>
      <c r="G21" s="805"/>
      <c r="H21" s="805"/>
      <c r="I21" s="805"/>
      <c r="J21" s="805"/>
      <c r="K21" s="805"/>
      <c r="L21" s="805"/>
      <c r="M21" s="805"/>
      <c r="N21" s="805"/>
      <c r="O21" s="805"/>
      <c r="P21" s="805"/>
      <c r="Q21" s="805"/>
    </row>
    <row r="22" spans="1:18" s="37" customFormat="1" ht="15.75" thickBot="1">
      <c r="A22" s="475" t="s">
        <v>101</v>
      </c>
      <c r="B22" s="475"/>
      <c r="C22" s="350">
        <v>834</v>
      </c>
      <c r="D22" s="476"/>
      <c r="E22" s="350">
        <v>552</v>
      </c>
      <c r="F22" s="476"/>
      <c r="G22" s="350">
        <v>702</v>
      </c>
      <c r="H22" s="476"/>
      <c r="I22" s="350">
        <v>1105</v>
      </c>
      <c r="J22" s="203"/>
      <c r="K22" s="350">
        <v>671</v>
      </c>
      <c r="L22" s="203"/>
      <c r="M22" s="350">
        <v>481</v>
      </c>
      <c r="N22" s="203"/>
      <c r="O22" s="350">
        <v>641</v>
      </c>
      <c r="P22" s="203"/>
      <c r="Q22" s="350">
        <v>849</v>
      </c>
      <c r="R22" s="232"/>
    </row>
    <row r="23" spans="1:18" s="37" customFormat="1" ht="15.75" thickTop="1">
      <c r="A23" s="805"/>
      <c r="B23" s="805"/>
      <c r="C23" s="805"/>
      <c r="D23" s="805"/>
      <c r="E23" s="805"/>
      <c r="F23" s="805"/>
      <c r="G23" s="805"/>
      <c r="H23" s="805"/>
      <c r="I23" s="805"/>
      <c r="J23" s="805"/>
      <c r="K23" s="805"/>
      <c r="L23" s="805"/>
      <c r="M23" s="805"/>
      <c r="N23" s="805"/>
      <c r="O23" s="805"/>
      <c r="P23" s="805"/>
      <c r="Q23" s="805"/>
    </row>
    <row r="24" spans="1:18" s="37" customFormat="1" ht="15">
      <c r="A24" s="806" t="s">
        <v>68</v>
      </c>
      <c r="B24" s="806"/>
      <c r="C24" s="806"/>
      <c r="D24" s="806"/>
      <c r="E24" s="806"/>
      <c r="F24" s="806"/>
      <c r="G24" s="806"/>
      <c r="H24" s="806"/>
      <c r="I24" s="806"/>
      <c r="J24" s="806"/>
      <c r="K24" s="806"/>
      <c r="L24" s="806"/>
      <c r="M24" s="806"/>
      <c r="N24" s="806"/>
      <c r="O24" s="806"/>
      <c r="P24" s="806"/>
      <c r="Q24" s="806"/>
    </row>
    <row r="25" spans="1:18" s="37" customFormat="1" ht="15">
      <c r="A25" s="805"/>
      <c r="B25" s="805"/>
      <c r="C25" s="805"/>
      <c r="D25" s="805"/>
      <c r="E25" s="805"/>
      <c r="F25" s="805"/>
      <c r="G25" s="805"/>
      <c r="H25" s="805"/>
      <c r="I25" s="805"/>
      <c r="J25" s="805"/>
      <c r="K25" s="805"/>
      <c r="L25" s="805"/>
      <c r="M25" s="805"/>
      <c r="N25" s="805"/>
      <c r="O25" s="805"/>
      <c r="P25" s="805"/>
      <c r="Q25" s="805"/>
    </row>
    <row r="26" spans="1:18" s="37" customFormat="1" ht="15">
      <c r="A26" s="475" t="s">
        <v>69</v>
      </c>
      <c r="B26" s="475"/>
      <c r="C26" s="359">
        <v>0.11799999999999999</v>
      </c>
      <c r="D26" s="359"/>
      <c r="E26" s="359">
        <v>7.4999999999999997E-2</v>
      </c>
      <c r="F26" s="359"/>
      <c r="G26" s="359">
        <v>8.7999999999999995E-2</v>
      </c>
      <c r="H26" s="359"/>
      <c r="I26" s="359">
        <v>0.13600000000000001</v>
      </c>
      <c r="J26" s="203"/>
      <c r="K26" s="359">
        <v>8.6999999999999994E-2</v>
      </c>
      <c r="L26" s="203"/>
      <c r="M26" s="359">
        <v>5.8000000000000003E-2</v>
      </c>
      <c r="N26" s="203"/>
      <c r="O26" s="359">
        <v>7.2999999999999995E-2</v>
      </c>
      <c r="P26" s="203"/>
      <c r="Q26" s="359">
        <v>0.1</v>
      </c>
    </row>
    <row r="27" spans="1:18" s="42" customFormat="1">
      <c r="A27" s="866"/>
      <c r="B27" s="866"/>
      <c r="C27" s="866"/>
      <c r="D27" s="866"/>
      <c r="E27" s="866"/>
      <c r="F27" s="866"/>
      <c r="G27" s="866"/>
      <c r="H27" s="866"/>
      <c r="I27" s="866"/>
      <c r="J27" s="866"/>
      <c r="K27" s="866"/>
      <c r="L27" s="866"/>
      <c r="M27" s="866"/>
      <c r="N27" s="866"/>
      <c r="O27" s="866"/>
      <c r="P27" s="866"/>
      <c r="Q27" s="866"/>
    </row>
    <row r="28" spans="1:18" s="42" customFormat="1">
      <c r="A28" s="807" t="s">
        <v>82</v>
      </c>
      <c r="B28" s="807"/>
      <c r="C28" s="807"/>
      <c r="D28" s="807"/>
      <c r="E28" s="807"/>
      <c r="F28" s="807"/>
      <c r="G28" s="807"/>
      <c r="H28" s="807"/>
      <c r="I28" s="807"/>
      <c r="J28" s="807"/>
      <c r="K28" s="807"/>
      <c r="L28" s="807"/>
      <c r="M28" s="807"/>
      <c r="N28" s="807"/>
      <c r="O28" s="807"/>
      <c r="P28" s="807"/>
      <c r="Q28" s="807"/>
    </row>
    <row r="29" spans="1:18">
      <c r="A29" s="54"/>
      <c r="B29" s="56"/>
      <c r="C29" s="261"/>
      <c r="D29" s="123"/>
      <c r="E29" s="261"/>
      <c r="F29" s="123"/>
      <c r="G29" s="261"/>
      <c r="H29" s="123"/>
      <c r="I29" s="261"/>
    </row>
    <row r="30" spans="1:18" ht="21.75">
      <c r="A30" s="68"/>
      <c r="C30" s="262"/>
      <c r="D30" s="201"/>
    </row>
  </sheetData>
  <mergeCells count="17">
    <mergeCell ref="A7:B7"/>
    <mergeCell ref="A1:Q1"/>
    <mergeCell ref="A2:Q2"/>
    <mergeCell ref="A3:Q3"/>
    <mergeCell ref="C6:I6"/>
    <mergeCell ref="K6:Q6"/>
    <mergeCell ref="A4:Q4"/>
    <mergeCell ref="A5:Q5"/>
    <mergeCell ref="A6:B6"/>
    <mergeCell ref="A8:Q8"/>
    <mergeCell ref="A10:Q10"/>
    <mergeCell ref="A28:Q28"/>
    <mergeCell ref="A27:Q27"/>
    <mergeCell ref="A25:Q25"/>
    <mergeCell ref="A23:Q23"/>
    <mergeCell ref="A21:Q21"/>
    <mergeCell ref="A24:Q24"/>
  </mergeCells>
  <printOptions horizontalCentered="1"/>
  <pageMargins left="0.75" right="0.75" top="0.5" bottom="0.5" header="0.5" footer="0.25"/>
  <pageSetup scale="59" firstPageNumber="2" orientation="portrait" r:id="rId1"/>
  <headerFooter scaleWithDoc="0" alignWithMargins="0">
    <evenFooter>&amp;R&amp;"Arial,Regular"&amp;10Q1 FY24 Stat Book / &amp;P</even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6B9DC-EE59-4A6E-B866-35AD727A9C45}">
  <sheetPr>
    <pageSetUpPr fitToPage="1"/>
  </sheetPr>
  <dimension ref="A1:IC34"/>
  <sheetViews>
    <sheetView zoomScaleNormal="100" workbookViewId="0">
      <selection sqref="A1:Q1"/>
    </sheetView>
  </sheetViews>
  <sheetFormatPr defaultColWidth="10.625" defaultRowHeight="12.75"/>
  <cols>
    <col min="1" max="1" width="35.75" style="10" customWidth="1"/>
    <col min="2" max="2" width="1.75" style="10" customWidth="1"/>
    <col min="3" max="3" width="7.75" style="236" customWidth="1"/>
    <col min="4" max="4" width="1.75" style="97" customWidth="1"/>
    <col min="5" max="5" width="7.75" style="236" customWidth="1"/>
    <col min="6" max="6" width="1.75" style="97" customWidth="1"/>
    <col min="7" max="7" width="7.75" style="236" customWidth="1"/>
    <col min="8" max="8" width="1.75" style="97" customWidth="1"/>
    <col min="9" max="9" width="7.75" style="236" customWidth="1"/>
    <col min="10" max="10" width="1.75" style="97" customWidth="1"/>
    <col min="11" max="11" width="7.75" style="236" customWidth="1"/>
    <col min="12" max="12" width="1.75" style="10" customWidth="1"/>
    <col min="13" max="13" width="7.75" style="236" customWidth="1"/>
    <col min="14" max="14" width="1.75" style="10" customWidth="1"/>
    <col min="15" max="15" width="7.75" style="574" customWidth="1"/>
    <col min="16" max="16" width="1.75" style="10" customWidth="1"/>
    <col min="17" max="17" width="7.75" style="237" customWidth="1"/>
    <col min="18" max="18" width="1.625" style="237" customWidth="1"/>
    <col min="19" max="16384" width="10.625" style="6"/>
  </cols>
  <sheetData>
    <row r="1" spans="1:237" s="75" customFormat="1" ht="20.25">
      <c r="A1" s="865" t="s">
        <v>138</v>
      </c>
      <c r="B1" s="865"/>
      <c r="C1" s="865"/>
      <c r="D1" s="865"/>
      <c r="E1" s="865"/>
      <c r="F1" s="865"/>
      <c r="G1" s="865"/>
      <c r="H1" s="865"/>
      <c r="I1" s="865"/>
      <c r="J1" s="865"/>
      <c r="K1" s="865"/>
      <c r="L1" s="865"/>
      <c r="M1" s="865"/>
      <c r="N1" s="865"/>
      <c r="O1" s="865"/>
      <c r="P1" s="865"/>
      <c r="Q1" s="865"/>
      <c r="R1" s="591"/>
    </row>
    <row r="2" spans="1:237" s="75" customFormat="1" ht="20.25">
      <c r="A2" s="865" t="s">
        <v>74</v>
      </c>
      <c r="B2" s="865"/>
      <c r="C2" s="865"/>
      <c r="D2" s="865"/>
      <c r="E2" s="865"/>
      <c r="F2" s="865"/>
      <c r="G2" s="865"/>
      <c r="H2" s="865"/>
      <c r="I2" s="865"/>
      <c r="J2" s="865"/>
      <c r="K2" s="865"/>
      <c r="L2" s="865"/>
      <c r="M2" s="865"/>
      <c r="N2" s="865"/>
      <c r="O2" s="865"/>
      <c r="P2" s="865"/>
      <c r="Q2" s="865"/>
      <c r="R2" s="591"/>
    </row>
    <row r="3" spans="1:237" s="75" customFormat="1" ht="20.25">
      <c r="A3" s="865" t="s">
        <v>171</v>
      </c>
      <c r="B3" s="865"/>
      <c r="C3" s="865"/>
      <c r="D3" s="865"/>
      <c r="E3" s="865"/>
      <c r="F3" s="865"/>
      <c r="G3" s="865"/>
      <c r="H3" s="865"/>
      <c r="I3" s="865"/>
      <c r="J3" s="865"/>
      <c r="K3" s="865"/>
      <c r="L3" s="865"/>
      <c r="M3" s="865"/>
      <c r="N3" s="865"/>
      <c r="O3" s="865"/>
      <c r="P3" s="865"/>
      <c r="Q3" s="865"/>
      <c r="R3" s="591"/>
    </row>
    <row r="4" spans="1:237" ht="13.5" customHeight="1">
      <c r="A4" s="799" t="s">
        <v>83</v>
      </c>
      <c r="B4" s="799"/>
      <c r="C4" s="799"/>
      <c r="D4" s="799"/>
      <c r="E4" s="799"/>
      <c r="F4" s="799"/>
      <c r="G4" s="799"/>
      <c r="H4" s="799"/>
      <c r="I4" s="799"/>
      <c r="J4" s="799"/>
      <c r="K4" s="799"/>
      <c r="L4" s="799"/>
      <c r="M4" s="799"/>
      <c r="N4" s="799"/>
      <c r="O4" s="799"/>
      <c r="P4" s="799"/>
      <c r="Q4" s="799"/>
      <c r="R4" s="59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</row>
    <row r="5" spans="1:237" ht="13.5" customHeight="1">
      <c r="A5" s="799" t="s">
        <v>43</v>
      </c>
      <c r="B5" s="799"/>
      <c r="C5" s="799"/>
      <c r="D5" s="799"/>
      <c r="E5" s="799"/>
      <c r="F5" s="799"/>
      <c r="G5" s="799"/>
      <c r="H5" s="799"/>
      <c r="I5" s="799"/>
      <c r="J5" s="799"/>
      <c r="K5" s="799"/>
      <c r="L5" s="799"/>
      <c r="M5" s="799"/>
      <c r="N5" s="799"/>
      <c r="O5" s="799"/>
      <c r="P5" s="799"/>
      <c r="Q5" s="799"/>
      <c r="R5" s="590"/>
    </row>
    <row r="6" spans="1:237" s="47" customFormat="1" ht="19.149999999999999" customHeight="1">
      <c r="A6" s="120"/>
      <c r="B6" s="120"/>
      <c r="C6" s="797" t="s">
        <v>119</v>
      </c>
      <c r="D6" s="797"/>
      <c r="E6" s="797"/>
      <c r="F6" s="797"/>
      <c r="G6" s="797"/>
      <c r="H6" s="797"/>
      <c r="I6" s="797"/>
      <c r="J6" s="205"/>
      <c r="K6" s="798" t="s">
        <v>169</v>
      </c>
      <c r="L6" s="798"/>
      <c r="M6" s="798"/>
      <c r="N6" s="798"/>
      <c r="O6" s="798"/>
      <c r="P6" s="798"/>
      <c r="Q6" s="798"/>
      <c r="R6" s="590"/>
    </row>
    <row r="7" spans="1:237" s="12" customFormat="1" ht="26.45" customHeight="1">
      <c r="A7" s="120"/>
      <c r="B7" s="120"/>
      <c r="C7" s="560" t="s">
        <v>289</v>
      </c>
      <c r="D7" s="193"/>
      <c r="E7" s="560" t="s">
        <v>290</v>
      </c>
      <c r="F7" s="193"/>
      <c r="G7" s="560" t="s">
        <v>291</v>
      </c>
      <c r="H7" s="561"/>
      <c r="I7" s="560" t="s">
        <v>292</v>
      </c>
      <c r="J7" s="563"/>
      <c r="K7" s="560" t="s">
        <v>289</v>
      </c>
      <c r="L7" s="561"/>
      <c r="M7" s="560" t="s">
        <v>290</v>
      </c>
      <c r="N7" s="561"/>
      <c r="O7" s="560" t="s">
        <v>291</v>
      </c>
      <c r="P7" s="561"/>
      <c r="Q7" s="560" t="s">
        <v>292</v>
      </c>
      <c r="R7" s="590"/>
    </row>
    <row r="8" spans="1:237" s="12" customFormat="1" ht="15.75">
      <c r="A8" s="805"/>
      <c r="B8" s="805"/>
      <c r="C8" s="805"/>
      <c r="D8" s="805"/>
      <c r="E8" s="805"/>
      <c r="F8" s="805"/>
      <c r="G8" s="805"/>
      <c r="H8" s="805"/>
      <c r="I8" s="805"/>
      <c r="J8" s="805"/>
      <c r="K8" s="805"/>
      <c r="L8" s="805"/>
      <c r="M8" s="805"/>
      <c r="N8" s="805"/>
      <c r="O8" s="805"/>
      <c r="P8" s="805"/>
      <c r="Q8" s="805"/>
      <c r="R8" s="590"/>
    </row>
    <row r="9" spans="1:237" s="47" customFormat="1" ht="15">
      <c r="A9" s="477" t="s">
        <v>144</v>
      </c>
      <c r="B9" s="477"/>
      <c r="C9" s="222">
        <v>8160</v>
      </c>
      <c r="D9" s="222"/>
      <c r="E9" s="222">
        <v>8393</v>
      </c>
      <c r="F9" s="222"/>
      <c r="G9" s="222">
        <v>8658</v>
      </c>
      <c r="H9" s="222"/>
      <c r="I9" s="222">
        <v>8296</v>
      </c>
      <c r="J9" s="222"/>
      <c r="K9" s="222">
        <v>8420</v>
      </c>
      <c r="L9" s="222"/>
      <c r="M9" s="222">
        <v>8639</v>
      </c>
      <c r="N9" s="222"/>
      <c r="O9" s="222">
        <v>8703</v>
      </c>
      <c r="P9" s="222"/>
      <c r="Q9" s="222">
        <v>8494</v>
      </c>
      <c r="R9" s="590"/>
    </row>
    <row r="10" spans="1:237" s="47" customFormat="1" ht="15">
      <c r="A10" s="867"/>
      <c r="B10" s="867"/>
      <c r="C10" s="867"/>
      <c r="D10" s="867"/>
      <c r="E10" s="867"/>
      <c r="F10" s="867"/>
      <c r="G10" s="867"/>
      <c r="H10" s="867"/>
      <c r="I10" s="867"/>
      <c r="J10" s="867"/>
      <c r="K10" s="867"/>
      <c r="L10" s="867"/>
      <c r="M10" s="867"/>
      <c r="N10" s="867"/>
      <c r="O10" s="867"/>
      <c r="P10" s="867"/>
      <c r="Q10" s="867"/>
      <c r="R10" s="590"/>
    </row>
    <row r="11" spans="1:237" s="47" customFormat="1" ht="17.850000000000001" customHeight="1">
      <c r="A11" s="171" t="s">
        <v>60</v>
      </c>
      <c r="B11" s="171"/>
      <c r="C11" s="171"/>
      <c r="D11" s="171"/>
      <c r="E11" s="171"/>
      <c r="F11" s="171"/>
      <c r="G11" s="171"/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590"/>
    </row>
    <row r="12" spans="1:237" s="3" customFormat="1" ht="15">
      <c r="A12" s="575" t="s">
        <v>201</v>
      </c>
      <c r="B12" s="575"/>
      <c r="C12" s="221">
        <v>1637</v>
      </c>
      <c r="D12" s="221"/>
      <c r="E12" s="221">
        <v>1727</v>
      </c>
      <c r="F12" s="221"/>
      <c r="G12" s="221">
        <v>1759</v>
      </c>
      <c r="H12" s="221"/>
      <c r="I12" s="221">
        <v>1614</v>
      </c>
      <c r="J12" s="221"/>
      <c r="K12" s="221">
        <v>1667</v>
      </c>
      <c r="L12" s="221"/>
      <c r="M12" s="221">
        <v>1739</v>
      </c>
      <c r="N12" s="221"/>
      <c r="O12" s="221">
        <v>1755</v>
      </c>
      <c r="P12" s="221"/>
      <c r="Q12" s="221">
        <v>1634</v>
      </c>
      <c r="R12" s="590"/>
    </row>
    <row r="13" spans="1:237" s="3" customFormat="1" ht="15">
      <c r="A13" s="575" t="s">
        <v>202</v>
      </c>
      <c r="B13" s="575"/>
      <c r="C13" s="221">
        <v>3713</v>
      </c>
      <c r="D13" s="221"/>
      <c r="E13" s="221">
        <v>3828</v>
      </c>
      <c r="F13" s="221"/>
      <c r="G13" s="221">
        <v>3722</v>
      </c>
      <c r="H13" s="221"/>
      <c r="I13" s="221">
        <v>3334</v>
      </c>
      <c r="J13" s="221"/>
      <c r="K13" s="221">
        <v>3427</v>
      </c>
      <c r="L13" s="221"/>
      <c r="M13" s="221">
        <v>3682</v>
      </c>
      <c r="N13" s="221"/>
      <c r="O13" s="221">
        <v>3666</v>
      </c>
      <c r="P13" s="221"/>
      <c r="Q13" s="221">
        <v>3406</v>
      </c>
      <c r="R13" s="590"/>
    </row>
    <row r="14" spans="1:237" s="3" customFormat="1" ht="15">
      <c r="A14" s="575" t="s">
        <v>246</v>
      </c>
      <c r="B14" s="576"/>
      <c r="C14" s="221">
        <v>390</v>
      </c>
      <c r="D14" s="221"/>
      <c r="E14" s="221">
        <v>414</v>
      </c>
      <c r="F14" s="221"/>
      <c r="G14" s="221">
        <v>426</v>
      </c>
      <c r="H14" s="221"/>
      <c r="I14" s="221">
        <v>431</v>
      </c>
      <c r="J14" s="221"/>
      <c r="K14" s="221">
        <v>423</v>
      </c>
      <c r="L14" s="221"/>
      <c r="M14" s="221">
        <v>433</v>
      </c>
      <c r="N14" s="221"/>
      <c r="O14" s="221">
        <v>442</v>
      </c>
      <c r="P14" s="221"/>
      <c r="Q14" s="221">
        <v>434</v>
      </c>
      <c r="R14" s="590"/>
    </row>
    <row r="15" spans="1:237" s="3" customFormat="1" ht="15">
      <c r="A15" s="104" t="s">
        <v>204</v>
      </c>
      <c r="B15" s="576"/>
      <c r="C15" s="221">
        <v>246</v>
      </c>
      <c r="D15" s="221"/>
      <c r="E15" s="221">
        <v>249</v>
      </c>
      <c r="F15" s="221"/>
      <c r="G15" s="221">
        <v>258</v>
      </c>
      <c r="H15" s="221"/>
      <c r="I15" s="221">
        <v>267</v>
      </c>
      <c r="J15" s="221"/>
      <c r="K15" s="221">
        <v>273</v>
      </c>
      <c r="L15" s="221"/>
      <c r="M15" s="221">
        <v>279</v>
      </c>
      <c r="N15" s="221"/>
      <c r="O15" s="221">
        <v>284</v>
      </c>
      <c r="P15" s="221"/>
      <c r="Q15" s="221">
        <v>283</v>
      </c>
      <c r="R15" s="590"/>
    </row>
    <row r="16" spans="1:237" s="3" customFormat="1" ht="15">
      <c r="A16" s="104" t="s">
        <v>205</v>
      </c>
      <c r="B16" s="576"/>
      <c r="C16" s="221">
        <v>9</v>
      </c>
      <c r="D16" s="221"/>
      <c r="E16" s="221">
        <v>10</v>
      </c>
      <c r="F16" s="221"/>
      <c r="G16" s="221">
        <v>9</v>
      </c>
      <c r="H16" s="221"/>
      <c r="I16" s="221">
        <v>8</v>
      </c>
      <c r="J16" s="221"/>
      <c r="K16" s="221">
        <v>7</v>
      </c>
      <c r="L16" s="221"/>
      <c r="M16" s="221">
        <v>9</v>
      </c>
      <c r="N16" s="221"/>
      <c r="O16" s="221">
        <v>9</v>
      </c>
      <c r="P16" s="221"/>
      <c r="Q16" s="221">
        <v>7</v>
      </c>
      <c r="R16" s="590"/>
    </row>
    <row r="17" spans="1:18" s="3" customFormat="1" ht="15">
      <c r="A17" s="104" t="s">
        <v>206</v>
      </c>
      <c r="B17" s="576"/>
      <c r="C17" s="221">
        <v>155</v>
      </c>
      <c r="D17" s="221"/>
      <c r="E17" s="221">
        <v>162</v>
      </c>
      <c r="F17" s="221"/>
      <c r="G17" s="221">
        <v>155</v>
      </c>
      <c r="H17" s="221"/>
      <c r="I17" s="221">
        <v>162</v>
      </c>
      <c r="J17" s="221"/>
      <c r="K17" s="221">
        <v>159</v>
      </c>
      <c r="L17" s="221"/>
      <c r="M17" s="221">
        <v>173</v>
      </c>
      <c r="N17" s="221"/>
      <c r="O17" s="221">
        <v>180</v>
      </c>
      <c r="P17" s="221"/>
      <c r="Q17" s="221">
        <v>183</v>
      </c>
      <c r="R17" s="590"/>
    </row>
    <row r="18" spans="1:18" s="3" customFormat="1" ht="15">
      <c r="A18" s="477" t="s">
        <v>325</v>
      </c>
      <c r="B18" s="176"/>
      <c r="C18" s="342">
        <v>0</v>
      </c>
      <c r="D18" s="221"/>
      <c r="E18" s="342">
        <v>0</v>
      </c>
      <c r="F18" s="221"/>
      <c r="G18" s="342">
        <v>0</v>
      </c>
      <c r="H18" s="221"/>
      <c r="I18" s="342">
        <v>0</v>
      </c>
      <c r="J18" s="221"/>
      <c r="K18" s="221">
        <v>17</v>
      </c>
      <c r="L18" s="221"/>
      <c r="M18" s="221">
        <v>36</v>
      </c>
      <c r="N18" s="221"/>
      <c r="O18" s="221">
        <v>22</v>
      </c>
      <c r="P18" s="221"/>
      <c r="Q18" s="221">
        <v>33</v>
      </c>
      <c r="R18" s="590"/>
    </row>
    <row r="19" spans="1:18" s="3" customFormat="1" ht="15">
      <c r="A19" s="104" t="s">
        <v>226</v>
      </c>
      <c r="B19" s="104"/>
      <c r="C19" s="221">
        <v>490</v>
      </c>
      <c r="D19" s="221"/>
      <c r="E19" s="221">
        <v>493</v>
      </c>
      <c r="F19" s="221"/>
      <c r="G19" s="221">
        <v>483</v>
      </c>
      <c r="H19" s="221"/>
      <c r="I19" s="221">
        <v>495</v>
      </c>
      <c r="J19" s="221"/>
      <c r="K19" s="221">
        <v>508</v>
      </c>
      <c r="L19" s="221"/>
      <c r="M19" s="221">
        <v>489</v>
      </c>
      <c r="N19" s="221"/>
      <c r="O19" s="221">
        <v>486</v>
      </c>
      <c r="P19" s="221"/>
      <c r="Q19" s="221">
        <v>509</v>
      </c>
      <c r="R19" s="590"/>
    </row>
    <row r="20" spans="1:18" s="47" customFormat="1" ht="15">
      <c r="A20" s="104" t="s">
        <v>207</v>
      </c>
      <c r="B20" s="104"/>
      <c r="C20" s="220">
        <v>826</v>
      </c>
      <c r="D20" s="347"/>
      <c r="E20" s="220">
        <v>912</v>
      </c>
      <c r="F20" s="347"/>
      <c r="G20" s="220">
        <v>1002</v>
      </c>
      <c r="H20" s="347"/>
      <c r="I20" s="220">
        <v>981</v>
      </c>
      <c r="J20" s="347"/>
      <c r="K20" s="220">
        <v>836</v>
      </c>
      <c r="L20" s="347"/>
      <c r="M20" s="220">
        <v>899</v>
      </c>
      <c r="N20" s="347"/>
      <c r="O20" s="220">
        <v>917</v>
      </c>
      <c r="P20" s="347"/>
      <c r="Q20" s="220">
        <v>901</v>
      </c>
      <c r="R20" s="590"/>
    </row>
    <row r="21" spans="1:18" s="47" customFormat="1" ht="15">
      <c r="A21" s="356"/>
      <c r="B21" s="356"/>
      <c r="C21" s="221">
        <v>7466</v>
      </c>
      <c r="D21" s="221"/>
      <c r="E21" s="221">
        <v>7795</v>
      </c>
      <c r="F21" s="221"/>
      <c r="G21" s="221">
        <v>7814</v>
      </c>
      <c r="H21" s="221"/>
      <c r="I21" s="221">
        <v>7292</v>
      </c>
      <c r="J21" s="221"/>
      <c r="K21" s="221">
        <v>7317</v>
      </c>
      <c r="L21" s="221"/>
      <c r="M21" s="221">
        <v>7739</v>
      </c>
      <c r="N21" s="221"/>
      <c r="O21" s="221">
        <v>7761</v>
      </c>
      <c r="P21" s="221"/>
      <c r="Q21" s="221">
        <f>+SUM(Q12:Q20)</f>
        <v>7390</v>
      </c>
      <c r="R21" s="590"/>
    </row>
    <row r="22" spans="1:18" s="70" customFormat="1" ht="15">
      <c r="A22" s="802"/>
      <c r="B22" s="802"/>
      <c r="C22" s="802"/>
      <c r="D22" s="802"/>
      <c r="E22" s="802"/>
      <c r="F22" s="802"/>
      <c r="G22" s="802"/>
      <c r="H22" s="802"/>
      <c r="I22" s="802"/>
      <c r="J22" s="802"/>
      <c r="K22" s="802"/>
      <c r="L22" s="802"/>
      <c r="M22" s="802"/>
      <c r="N22" s="802"/>
      <c r="O22" s="802"/>
      <c r="P22" s="802"/>
      <c r="Q22" s="802"/>
      <c r="R22" s="590"/>
    </row>
    <row r="23" spans="1:18" s="47" customFormat="1" ht="15.75" thickBot="1">
      <c r="A23" s="477" t="s">
        <v>101</v>
      </c>
      <c r="B23" s="477"/>
      <c r="C23" s="350">
        <v>694</v>
      </c>
      <c r="D23" s="476"/>
      <c r="E23" s="350">
        <v>598</v>
      </c>
      <c r="F23" s="476"/>
      <c r="G23" s="350">
        <v>844</v>
      </c>
      <c r="H23" s="476"/>
      <c r="I23" s="350">
        <v>1004</v>
      </c>
      <c r="J23" s="476"/>
      <c r="K23" s="350">
        <v>1103</v>
      </c>
      <c r="L23" s="476"/>
      <c r="M23" s="350">
        <v>900</v>
      </c>
      <c r="N23" s="476"/>
      <c r="O23" s="350">
        <v>942</v>
      </c>
      <c r="P23" s="476"/>
      <c r="Q23" s="350">
        <f>+Q9-Q21</f>
        <v>1104</v>
      </c>
      <c r="R23" s="590"/>
    </row>
    <row r="24" spans="1:18" s="47" customFormat="1" ht="15.75" thickTop="1">
      <c r="A24" s="868"/>
      <c r="B24" s="868"/>
      <c r="C24" s="868"/>
      <c r="D24" s="868"/>
      <c r="E24" s="868"/>
      <c r="F24" s="868"/>
      <c r="G24" s="868"/>
      <c r="H24" s="868"/>
      <c r="I24" s="868"/>
      <c r="J24" s="868"/>
      <c r="K24" s="868"/>
      <c r="L24" s="868"/>
      <c r="M24" s="868"/>
      <c r="N24" s="868"/>
      <c r="O24" s="868"/>
      <c r="P24" s="868"/>
      <c r="Q24" s="868"/>
      <c r="R24" s="590"/>
    </row>
    <row r="25" spans="1:18" s="47" customFormat="1" ht="15">
      <c r="A25" s="870" t="s">
        <v>68</v>
      </c>
      <c r="B25" s="870"/>
      <c r="C25" s="870"/>
      <c r="D25" s="870"/>
      <c r="E25" s="870"/>
      <c r="F25" s="870"/>
      <c r="G25" s="870"/>
      <c r="H25" s="870"/>
      <c r="I25" s="870"/>
      <c r="J25" s="870"/>
      <c r="K25" s="870"/>
      <c r="L25" s="870"/>
      <c r="M25" s="870"/>
      <c r="N25" s="870"/>
      <c r="O25" s="870"/>
      <c r="P25" s="870"/>
      <c r="Q25" s="870"/>
      <c r="R25" s="590"/>
    </row>
    <row r="26" spans="1:18" s="47" customFormat="1" ht="15">
      <c r="A26" s="868"/>
      <c r="B26" s="868"/>
      <c r="C26" s="868"/>
      <c r="D26" s="868"/>
      <c r="E26" s="868"/>
      <c r="F26" s="868"/>
      <c r="G26" s="868"/>
      <c r="H26" s="868"/>
      <c r="I26" s="868"/>
      <c r="J26" s="868"/>
      <c r="K26" s="868"/>
      <c r="L26" s="868"/>
      <c r="M26" s="868"/>
      <c r="N26" s="868"/>
      <c r="O26" s="868"/>
      <c r="P26" s="868"/>
      <c r="Q26" s="868"/>
      <c r="R26" s="590"/>
    </row>
    <row r="27" spans="1:18" s="47" customFormat="1" ht="15">
      <c r="A27" s="477" t="s">
        <v>69</v>
      </c>
      <c r="B27" s="477"/>
      <c r="C27" s="359">
        <v>8.5000000000000006E-2</v>
      </c>
      <c r="D27" s="359"/>
      <c r="E27" s="359">
        <v>7.0999999999999994E-2</v>
      </c>
      <c r="F27" s="359"/>
      <c r="G27" s="359">
        <v>9.7000000000000003E-2</v>
      </c>
      <c r="H27" s="359"/>
      <c r="I27" s="359">
        <v>0.121</v>
      </c>
      <c r="J27" s="359"/>
      <c r="K27" s="359">
        <v>0.13100000000000001</v>
      </c>
      <c r="L27" s="359"/>
      <c r="M27" s="359">
        <v>0.104</v>
      </c>
      <c r="N27" s="359"/>
      <c r="O27" s="359">
        <v>0.108</v>
      </c>
      <c r="P27" s="359"/>
      <c r="Q27" s="359">
        <v>0.13</v>
      </c>
      <c r="R27" s="590"/>
    </row>
    <row r="28" spans="1:18" s="47" customFormat="1" ht="15">
      <c r="A28" s="796"/>
      <c r="B28" s="796"/>
      <c r="C28" s="796"/>
      <c r="D28" s="796"/>
      <c r="E28" s="796"/>
      <c r="F28" s="796"/>
      <c r="G28" s="796"/>
      <c r="H28" s="796"/>
      <c r="I28" s="796"/>
      <c r="J28" s="796"/>
      <c r="K28" s="796"/>
      <c r="L28" s="796"/>
      <c r="M28" s="796"/>
      <c r="N28" s="796"/>
      <c r="O28" s="796"/>
      <c r="P28" s="796"/>
      <c r="Q28" s="796"/>
      <c r="R28" s="590"/>
    </row>
    <row r="29" spans="1:18" s="47" customFormat="1" ht="24.6" customHeight="1">
      <c r="A29" s="869" t="s">
        <v>306</v>
      </c>
      <c r="B29" s="869"/>
      <c r="C29" s="869"/>
      <c r="D29" s="869"/>
      <c r="E29" s="869"/>
      <c r="F29" s="869"/>
      <c r="G29" s="869"/>
      <c r="H29" s="869"/>
      <c r="I29" s="869"/>
      <c r="J29" s="869"/>
      <c r="K29" s="869"/>
      <c r="L29" s="869"/>
      <c r="M29" s="869"/>
      <c r="N29" s="869"/>
      <c r="O29" s="869"/>
      <c r="P29" s="869"/>
      <c r="Q29" s="869"/>
      <c r="R29" s="590"/>
    </row>
    <row r="30" spans="1:18" s="47" customFormat="1" ht="24.6" customHeight="1">
      <c r="A30" s="683"/>
      <c r="B30" s="683"/>
      <c r="C30" s="683"/>
      <c r="D30" s="683"/>
      <c r="E30" s="683"/>
      <c r="F30" s="683"/>
      <c r="G30" s="683"/>
      <c r="H30" s="683"/>
      <c r="I30" s="683"/>
      <c r="J30" s="683"/>
      <c r="K30" s="683"/>
      <c r="L30" s="683"/>
      <c r="M30" s="683"/>
      <c r="N30" s="683"/>
      <c r="O30" s="683"/>
      <c r="P30" s="683"/>
      <c r="Q30" s="683"/>
      <c r="R30" s="682"/>
    </row>
    <row r="31" spans="1:18" ht="15" customHeight="1">
      <c r="A31" s="779" t="s">
        <v>82</v>
      </c>
      <c r="B31" s="779"/>
      <c r="C31" s="779"/>
      <c r="D31" s="779"/>
      <c r="E31" s="779"/>
      <c r="F31" s="779"/>
      <c r="G31" s="779"/>
      <c r="H31" s="779"/>
      <c r="I31" s="779"/>
      <c r="J31" s="779"/>
      <c r="K31" s="779"/>
      <c r="L31" s="779"/>
      <c r="M31" s="779"/>
      <c r="N31" s="779"/>
      <c r="O31" s="779"/>
      <c r="P31" s="779"/>
      <c r="Q31" s="779"/>
      <c r="R31" s="589"/>
    </row>
    <row r="32" spans="1:18">
      <c r="A32" s="54"/>
      <c r="B32" s="56"/>
      <c r="C32" s="261"/>
      <c r="D32" s="123"/>
      <c r="E32" s="261"/>
      <c r="F32" s="123"/>
      <c r="G32" s="261"/>
      <c r="H32" s="123"/>
      <c r="I32" s="261"/>
      <c r="J32" s="123"/>
      <c r="K32" s="261"/>
      <c r="L32" s="55"/>
      <c r="M32" s="261"/>
      <c r="N32" s="55"/>
      <c r="O32" s="261"/>
      <c r="P32" s="55"/>
      <c r="Q32" s="263"/>
      <c r="R32" s="263"/>
    </row>
    <row r="33" spans="1:12" ht="21.75">
      <c r="A33" s="68"/>
      <c r="C33" s="262"/>
      <c r="D33" s="201"/>
      <c r="J33" s="201"/>
      <c r="K33" s="262"/>
      <c r="L33" s="65"/>
    </row>
    <row r="34" spans="1:12">
      <c r="C34" s="739"/>
    </row>
  </sheetData>
  <mergeCells count="16">
    <mergeCell ref="A1:Q1"/>
    <mergeCell ref="A2:Q2"/>
    <mergeCell ref="A3:Q3"/>
    <mergeCell ref="A4:Q4"/>
    <mergeCell ref="A5:Q5"/>
    <mergeCell ref="C6:I6"/>
    <mergeCell ref="K6:Q6"/>
    <mergeCell ref="A8:Q8"/>
    <mergeCell ref="A10:Q10"/>
    <mergeCell ref="A31:Q31"/>
    <mergeCell ref="A22:Q22"/>
    <mergeCell ref="A24:Q24"/>
    <mergeCell ref="A26:Q26"/>
    <mergeCell ref="A28:Q28"/>
    <mergeCell ref="A29:Q29"/>
    <mergeCell ref="A25:Q25"/>
  </mergeCells>
  <printOptions horizontalCentered="1"/>
  <pageMargins left="0.75" right="0.75" top="0.5" bottom="0.5" header="0.5" footer="0.25"/>
  <pageSetup scale="73" firstPageNumber="2" orientation="portrait" r:id="rId1"/>
  <headerFooter scaleWithDoc="0" alignWithMargins="0">
    <evenFooter>&amp;R&amp;"Arial,Regular"&amp;10Q1 FY24 Stat Book / &amp;P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55C66-4D15-47F0-8ECE-0CD715B95FE5}">
  <sheetPr>
    <pageSetUpPr fitToPage="1"/>
  </sheetPr>
  <dimension ref="A1:O30"/>
  <sheetViews>
    <sheetView workbookViewId="0">
      <selection sqref="A1:I1"/>
    </sheetView>
  </sheetViews>
  <sheetFormatPr defaultColWidth="10.625" defaultRowHeight="15" customHeight="1"/>
  <cols>
    <col min="1" max="1" width="40.75" style="10" customWidth="1"/>
    <col min="2" max="2" width="1.75" style="142" hidden="1" customWidth="1"/>
    <col min="3" max="3" width="7.75" style="97" customWidth="1"/>
    <col min="4" max="4" width="1.75" style="142" hidden="1" customWidth="1"/>
    <col min="5" max="5" width="7.75" style="97" customWidth="1"/>
    <col min="6" max="6" width="1.75" style="142" hidden="1" customWidth="1"/>
    <col min="7" max="7" width="7.75" style="97" customWidth="1"/>
    <col min="8" max="8" width="1.75" style="142" hidden="1" customWidth="1"/>
    <col min="9" max="9" width="7.625" style="97" customWidth="1"/>
    <col min="10" max="10" width="10.625" style="6"/>
    <col min="11" max="12" width="16.125" style="6" bestFit="1" customWidth="1"/>
    <col min="13" max="16384" width="10.625" style="6"/>
  </cols>
  <sheetData>
    <row r="1" spans="1:15" s="74" customFormat="1" ht="23.25">
      <c r="A1" s="844" t="s">
        <v>138</v>
      </c>
      <c r="B1" s="844"/>
      <c r="C1" s="844"/>
      <c r="D1" s="844"/>
      <c r="E1" s="844"/>
      <c r="F1" s="844"/>
      <c r="G1" s="844"/>
      <c r="H1" s="844"/>
      <c r="I1" s="844"/>
    </row>
    <row r="2" spans="1:15" s="74" customFormat="1" ht="23.25">
      <c r="A2" s="844" t="s">
        <v>145</v>
      </c>
      <c r="B2" s="844"/>
      <c r="C2" s="844"/>
      <c r="D2" s="844"/>
      <c r="E2" s="844"/>
      <c r="F2" s="844"/>
      <c r="G2" s="844"/>
      <c r="H2" s="844"/>
      <c r="I2" s="844"/>
    </row>
    <row r="3" spans="1:15" s="74" customFormat="1" ht="23.25">
      <c r="A3" s="844" t="s">
        <v>168</v>
      </c>
      <c r="B3" s="844"/>
      <c r="C3" s="844"/>
      <c r="D3" s="844"/>
      <c r="E3" s="844"/>
      <c r="F3" s="844"/>
      <c r="G3" s="844"/>
      <c r="H3" s="844"/>
      <c r="I3" s="844"/>
    </row>
    <row r="4" spans="1:15" s="74" customFormat="1" ht="15" customHeight="1">
      <c r="A4" s="844"/>
      <c r="B4" s="844"/>
      <c r="C4" s="844"/>
      <c r="D4" s="844"/>
      <c r="E4" s="844"/>
      <c r="F4" s="844"/>
      <c r="G4" s="844"/>
      <c r="H4" s="844"/>
      <c r="I4" s="844"/>
    </row>
    <row r="5" spans="1:15" ht="15.75">
      <c r="A5" s="271"/>
      <c r="B5" s="7"/>
      <c r="C5" s="147" t="s">
        <v>2</v>
      </c>
      <c r="D5" s="7"/>
      <c r="E5" s="147" t="s">
        <v>44</v>
      </c>
      <c r="F5" s="7"/>
      <c r="G5" s="147" t="s">
        <v>119</v>
      </c>
      <c r="H5" s="7"/>
      <c r="I5" s="147" t="s">
        <v>169</v>
      </c>
      <c r="K5" s="7"/>
      <c r="L5" s="7"/>
      <c r="M5" s="7"/>
    </row>
    <row r="6" spans="1:15" s="47" customFormat="1">
      <c r="A6" s="874" t="s">
        <v>141</v>
      </c>
      <c r="B6" s="874"/>
      <c r="C6" s="874"/>
      <c r="D6" s="874"/>
      <c r="E6" s="874"/>
      <c r="F6" s="874"/>
      <c r="G6" s="874"/>
      <c r="H6" s="874"/>
      <c r="I6" s="874"/>
    </row>
    <row r="7" spans="1:15" ht="15" customHeight="1">
      <c r="A7" s="479" t="s">
        <v>283</v>
      </c>
      <c r="B7" s="99"/>
      <c r="C7" s="478"/>
      <c r="D7" s="99"/>
      <c r="E7" s="478"/>
      <c r="F7" s="99"/>
      <c r="G7" s="478"/>
      <c r="H7" s="99"/>
      <c r="I7" s="584"/>
      <c r="K7" s="1"/>
      <c r="M7" s="1"/>
    </row>
    <row r="8" spans="1:15">
      <c r="A8" s="612" t="s">
        <v>251</v>
      </c>
      <c r="B8" s="90"/>
      <c r="C8" s="321">
        <v>4312</v>
      </c>
      <c r="D8" s="90"/>
      <c r="E8" s="331">
        <v>4549</v>
      </c>
      <c r="F8" s="90"/>
      <c r="G8" s="331">
        <v>4361</v>
      </c>
      <c r="H8" s="90"/>
      <c r="I8" s="331">
        <v>4483</v>
      </c>
      <c r="K8" s="1"/>
      <c r="M8" s="1"/>
      <c r="N8" s="78"/>
      <c r="O8" s="872"/>
    </row>
    <row r="9" spans="1:15">
      <c r="A9" s="612" t="s">
        <v>252</v>
      </c>
      <c r="B9" s="90"/>
      <c r="C9" s="321">
        <v>4048</v>
      </c>
      <c r="D9" s="90"/>
      <c r="E9" s="331">
        <v>4223</v>
      </c>
      <c r="F9" s="90"/>
      <c r="G9" s="331">
        <v>4021</v>
      </c>
      <c r="H9" s="90"/>
      <c r="I9" s="331">
        <v>3941</v>
      </c>
      <c r="K9" s="1"/>
      <c r="M9" s="1"/>
      <c r="N9" s="78"/>
      <c r="O9" s="872"/>
    </row>
    <row r="10" spans="1:15">
      <c r="A10" s="612" t="s">
        <v>253</v>
      </c>
      <c r="B10" s="90"/>
      <c r="C10" s="321">
        <v>1594</v>
      </c>
      <c r="D10" s="90"/>
      <c r="E10" s="331">
        <v>1130</v>
      </c>
      <c r="F10" s="90"/>
      <c r="G10" s="331">
        <v>781</v>
      </c>
      <c r="H10" s="90"/>
      <c r="I10" s="331">
        <v>810</v>
      </c>
      <c r="K10" s="1"/>
      <c r="M10" s="1"/>
      <c r="N10" s="78"/>
      <c r="O10" s="872"/>
    </row>
    <row r="11" spans="1:15" ht="15.75" thickBot="1">
      <c r="A11" s="139" t="s">
        <v>254</v>
      </c>
      <c r="B11" s="90"/>
      <c r="C11" s="480">
        <v>9954</v>
      </c>
      <c r="D11" s="90"/>
      <c r="E11" s="480">
        <v>9902</v>
      </c>
      <c r="F11" s="90"/>
      <c r="G11" s="480">
        <v>9163</v>
      </c>
      <c r="H11" s="90"/>
      <c r="I11" s="480">
        <v>9234</v>
      </c>
      <c r="K11" s="1"/>
      <c r="M11" s="1"/>
      <c r="N11" s="31"/>
      <c r="O11" s="872"/>
    </row>
    <row r="12" spans="1:15" s="47" customFormat="1" ht="15.75" thickTop="1">
      <c r="A12" s="861"/>
      <c r="B12" s="861"/>
      <c r="C12" s="861"/>
      <c r="D12" s="861"/>
      <c r="E12" s="861"/>
      <c r="F12" s="861"/>
      <c r="G12" s="861"/>
      <c r="H12" s="861"/>
      <c r="I12" s="861"/>
      <c r="K12" s="1"/>
      <c r="M12" s="1"/>
    </row>
    <row r="13" spans="1:15">
      <c r="A13" s="612" t="s">
        <v>142</v>
      </c>
      <c r="B13" s="615"/>
      <c r="C13" s="482">
        <v>9.6999999999999993</v>
      </c>
      <c r="D13" s="615"/>
      <c r="E13" s="482">
        <v>10.64</v>
      </c>
      <c r="F13" s="615"/>
      <c r="G13" s="482">
        <v>11.7</v>
      </c>
      <c r="H13" s="615"/>
      <c r="I13" s="482">
        <v>11.86</v>
      </c>
      <c r="K13" s="25"/>
      <c r="L13" s="62"/>
      <c r="M13" s="25"/>
    </row>
    <row r="14" spans="1:15" s="47" customFormat="1">
      <c r="A14" s="864"/>
      <c r="B14" s="864"/>
      <c r="C14" s="864"/>
      <c r="D14" s="864"/>
      <c r="E14" s="864"/>
      <c r="F14" s="864"/>
      <c r="G14" s="864"/>
      <c r="H14" s="864"/>
      <c r="I14" s="864"/>
    </row>
    <row r="15" spans="1:15" s="47" customFormat="1">
      <c r="A15" s="871" t="s">
        <v>110</v>
      </c>
      <c r="B15" s="871"/>
      <c r="C15" s="871"/>
      <c r="D15" s="871"/>
      <c r="E15" s="871"/>
      <c r="F15" s="871"/>
      <c r="G15" s="871"/>
      <c r="H15" s="871"/>
      <c r="I15" s="871"/>
      <c r="K15" s="53"/>
      <c r="L15" s="62"/>
      <c r="M15" s="53"/>
    </row>
    <row r="16" spans="1:15">
      <c r="A16" s="612" t="s">
        <v>251</v>
      </c>
      <c r="B16" s="90"/>
      <c r="C16" s="483">
        <v>0.10299999999999999</v>
      </c>
      <c r="D16" s="90"/>
      <c r="E16" s="483">
        <v>5.5E-2</v>
      </c>
      <c r="F16" s="90"/>
      <c r="G16" s="483">
        <v>-4.1000000000000002E-2</v>
      </c>
      <c r="H16" s="90"/>
      <c r="I16" s="483">
        <v>2.8000000000000001E-2</v>
      </c>
      <c r="K16" s="1"/>
      <c r="M16" s="1"/>
    </row>
    <row r="17" spans="1:14">
      <c r="A17" s="612" t="s">
        <v>252</v>
      </c>
      <c r="B17" s="90"/>
      <c r="C17" s="483">
        <v>0.21299999999999999</v>
      </c>
      <c r="D17" s="90"/>
      <c r="E17" s="483">
        <v>4.2999999999999997E-2</v>
      </c>
      <c r="F17" s="90"/>
      <c r="G17" s="483">
        <v>-4.8000000000000001E-2</v>
      </c>
      <c r="H17" s="90"/>
      <c r="I17" s="483">
        <v>-0.02</v>
      </c>
      <c r="K17" s="1"/>
      <c r="M17" s="1"/>
    </row>
    <row r="18" spans="1:14">
      <c r="A18" s="612" t="s">
        <v>253</v>
      </c>
      <c r="B18" s="90"/>
      <c r="C18" s="483">
        <v>-0.26400000000000001</v>
      </c>
      <c r="D18" s="90"/>
      <c r="E18" s="483">
        <v>-0.29099999999999998</v>
      </c>
      <c r="F18" s="90"/>
      <c r="G18" s="483">
        <v>-0.309</v>
      </c>
      <c r="H18" s="90"/>
      <c r="I18" s="483">
        <v>3.6999999999999998E-2</v>
      </c>
      <c r="K18" s="1"/>
      <c r="M18" s="1"/>
    </row>
    <row r="19" spans="1:14" ht="15.75" thickBot="1">
      <c r="A19" s="139" t="s">
        <v>255</v>
      </c>
      <c r="B19" s="90"/>
      <c r="C19" s="485">
        <v>5.8000000000000003E-2</v>
      </c>
      <c r="D19" s="90"/>
      <c r="E19" s="485">
        <v>-5.0000000000000001E-3</v>
      </c>
      <c r="F19" s="90"/>
      <c r="G19" s="485">
        <v>-7.4999999999999997E-2</v>
      </c>
      <c r="H19" s="90"/>
      <c r="I19" s="485">
        <v>8.0000000000000002E-3</v>
      </c>
      <c r="K19" s="1"/>
      <c r="M19" s="1"/>
    </row>
    <row r="20" spans="1:14" s="47" customFormat="1" ht="15.75" thickTop="1">
      <c r="A20" s="861"/>
      <c r="B20" s="861"/>
      <c r="C20" s="861"/>
      <c r="D20" s="861"/>
      <c r="E20" s="861"/>
      <c r="F20" s="861"/>
      <c r="G20" s="861"/>
      <c r="H20" s="861"/>
      <c r="I20" s="861"/>
      <c r="K20" s="53"/>
      <c r="M20" s="53"/>
    </row>
    <row r="21" spans="1:14" s="47" customFormat="1">
      <c r="A21" s="612" t="s">
        <v>147</v>
      </c>
      <c r="B21" s="53"/>
      <c r="C21" s="483">
        <v>8.5999999999999993E-2</v>
      </c>
      <c r="D21" s="53"/>
      <c r="E21" s="483">
        <v>9.7000000000000003E-2</v>
      </c>
      <c r="F21" s="53"/>
      <c r="G21" s="483">
        <v>0.1</v>
      </c>
      <c r="H21" s="53"/>
      <c r="I21" s="483">
        <v>1.4E-2</v>
      </c>
      <c r="K21" s="53"/>
      <c r="M21" s="53"/>
    </row>
    <row r="22" spans="1:14" s="47" customFormat="1">
      <c r="A22" s="861"/>
      <c r="B22" s="861"/>
      <c r="C22" s="861"/>
      <c r="D22" s="861"/>
      <c r="E22" s="861"/>
      <c r="F22" s="861"/>
      <c r="G22" s="861"/>
      <c r="H22" s="861"/>
      <c r="I22" s="861"/>
      <c r="K22" s="53"/>
      <c r="M22" s="53"/>
    </row>
    <row r="23" spans="1:14" s="47" customFormat="1">
      <c r="A23" s="579" t="s">
        <v>158</v>
      </c>
      <c r="B23" s="103"/>
      <c r="C23" s="579"/>
      <c r="D23" s="103"/>
      <c r="E23" s="579"/>
      <c r="F23" s="103"/>
      <c r="G23" s="579"/>
      <c r="H23" s="103"/>
      <c r="I23" s="579"/>
      <c r="J23" s="32"/>
      <c r="K23" s="32"/>
      <c r="L23" s="62"/>
      <c r="M23" s="32"/>
    </row>
    <row r="24" spans="1:14" s="47" customFormat="1">
      <c r="A24" s="612" t="s">
        <v>251</v>
      </c>
      <c r="B24" s="103"/>
      <c r="C24" s="331">
        <v>256</v>
      </c>
      <c r="D24" s="103"/>
      <c r="E24" s="331">
        <v>258</v>
      </c>
      <c r="F24" s="103"/>
      <c r="G24" s="331">
        <v>257</v>
      </c>
      <c r="H24" s="103"/>
      <c r="I24" s="331">
        <v>256</v>
      </c>
      <c r="J24" s="32"/>
      <c r="K24" s="32"/>
      <c r="L24" s="62"/>
      <c r="M24" s="1"/>
    </row>
    <row r="25" spans="1:14" s="47" customFormat="1">
      <c r="A25" s="612" t="s">
        <v>256</v>
      </c>
      <c r="B25" s="103"/>
      <c r="C25" s="331">
        <v>359</v>
      </c>
      <c r="D25" s="103"/>
      <c r="E25" s="331">
        <v>359</v>
      </c>
      <c r="F25" s="103"/>
      <c r="G25" s="331">
        <v>359</v>
      </c>
      <c r="H25" s="103"/>
      <c r="I25" s="331">
        <v>360</v>
      </c>
      <c r="J25" s="32"/>
      <c r="K25" s="32"/>
      <c r="L25" s="62"/>
      <c r="M25" s="1"/>
    </row>
    <row r="26" spans="1:14" ht="12.75">
      <c r="A26" s="864"/>
      <c r="B26" s="864"/>
      <c r="C26" s="864"/>
      <c r="D26" s="864"/>
      <c r="E26" s="864"/>
      <c r="F26" s="864"/>
      <c r="G26" s="864"/>
      <c r="H26" s="864"/>
      <c r="I26" s="864"/>
    </row>
    <row r="27" spans="1:14" ht="22.15" customHeight="1">
      <c r="A27" s="873" t="s">
        <v>303</v>
      </c>
      <c r="B27" s="873"/>
      <c r="C27" s="873"/>
      <c r="D27" s="873"/>
      <c r="E27" s="873"/>
      <c r="F27" s="873"/>
      <c r="G27" s="873"/>
      <c r="H27" s="873"/>
      <c r="I27" s="873"/>
      <c r="J27" s="124"/>
      <c r="K27" s="124"/>
      <c r="L27" s="124"/>
      <c r="M27" s="124"/>
      <c r="N27" s="124"/>
    </row>
    <row r="28" spans="1:14" s="142" customFormat="1" ht="22.15" customHeight="1">
      <c r="A28" s="633"/>
      <c r="B28" s="633"/>
      <c r="C28" s="633"/>
      <c r="D28" s="633"/>
      <c r="E28" s="633"/>
      <c r="F28" s="633"/>
      <c r="G28" s="633"/>
      <c r="H28" s="633"/>
      <c r="I28" s="633"/>
      <c r="J28" s="124"/>
      <c r="K28" s="124"/>
      <c r="L28" s="124"/>
      <c r="M28" s="124"/>
      <c r="N28" s="124"/>
    </row>
    <row r="29" spans="1:14" s="47" customFormat="1">
      <c r="A29" s="789" t="s">
        <v>82</v>
      </c>
      <c r="B29" s="789"/>
      <c r="C29" s="789"/>
      <c r="D29" s="789"/>
      <c r="E29" s="789"/>
      <c r="F29" s="789"/>
      <c r="G29" s="789"/>
      <c r="H29" s="789"/>
      <c r="I29" s="789"/>
    </row>
    <row r="30" spans="1:14" ht="15.75">
      <c r="A30" s="23"/>
      <c r="B30" s="82"/>
      <c r="C30" s="191"/>
      <c r="D30" s="82"/>
      <c r="E30" s="191"/>
      <c r="F30" s="82"/>
      <c r="G30" s="191"/>
      <c r="H30" s="82"/>
      <c r="I30" s="191"/>
      <c r="J30" s="82"/>
      <c r="K30" s="82"/>
    </row>
  </sheetData>
  <mergeCells count="14">
    <mergeCell ref="A29:I29"/>
    <mergeCell ref="A15:I15"/>
    <mergeCell ref="O8:O11"/>
    <mergeCell ref="A22:I22"/>
    <mergeCell ref="A1:I1"/>
    <mergeCell ref="A2:I2"/>
    <mergeCell ref="A3:I3"/>
    <mergeCell ref="A27:I27"/>
    <mergeCell ref="A12:I12"/>
    <mergeCell ref="A14:I14"/>
    <mergeCell ref="A20:I20"/>
    <mergeCell ref="A26:I26"/>
    <mergeCell ref="A4:I4"/>
    <mergeCell ref="A6:I6"/>
  </mergeCells>
  <printOptions horizontalCentered="1"/>
  <pageMargins left="0.75" right="0.75" top="0.5" bottom="0.5" header="0.5" footer="0.25"/>
  <pageSetup scale="79" firstPageNumber="2" orientation="portrait" r:id="rId1"/>
  <headerFooter scaleWithDoc="0" alignWithMargins="0">
    <evenFooter>&amp;R&amp;"Arial,Regular"&amp;10Q1 FY24 Stat Book / &amp;P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51688-BFF1-467D-BD30-4CC4CAE60246}">
  <sheetPr>
    <pageSetUpPr fitToPage="1"/>
  </sheetPr>
  <dimension ref="A1:Z70"/>
  <sheetViews>
    <sheetView zoomScaleNormal="100" workbookViewId="0">
      <selection sqref="A1:Q1"/>
    </sheetView>
  </sheetViews>
  <sheetFormatPr defaultColWidth="10.625" defaultRowHeight="15" customHeight="1"/>
  <cols>
    <col min="1" max="1" width="34" style="10" customWidth="1"/>
    <col min="2" max="2" width="1.75" style="10" customWidth="1"/>
    <col min="3" max="3" width="7.75" style="236" customWidth="1"/>
    <col min="4" max="4" width="1.75" style="487" customWidth="1"/>
    <col min="5" max="5" width="7.75" style="236" customWidth="1"/>
    <col min="6" max="6" width="1.75" style="487" customWidth="1"/>
    <col min="7" max="7" width="7.75" style="236" customWidth="1"/>
    <col min="8" max="8" width="1.75" style="487" customWidth="1"/>
    <col min="9" max="9" width="7.75" style="236" customWidth="1"/>
    <col min="10" max="10" width="1.75" style="97" customWidth="1"/>
    <col min="11" max="11" width="7.75" style="236" customWidth="1"/>
    <col min="12" max="12" width="1.75" style="487" customWidth="1"/>
    <col min="13" max="13" width="7.75" style="237" customWidth="1"/>
    <col min="14" max="14" width="1.75" style="488" customWidth="1"/>
    <col min="15" max="15" width="7.75" style="574" customWidth="1"/>
    <col min="16" max="16" width="1.75" style="488" customWidth="1"/>
    <col min="17" max="17" width="7.75" style="237" customWidth="1"/>
    <col min="18" max="18" width="11.125" style="6" bestFit="1" customWidth="1"/>
    <col min="19" max="19" width="11.125" style="102" bestFit="1" customWidth="1"/>
    <col min="20" max="21" width="11.125" style="6" bestFit="1" customWidth="1"/>
    <col min="22" max="22" width="10.625" style="6"/>
    <col min="23" max="26" width="11.125" style="6" bestFit="1" customWidth="1"/>
    <col min="27" max="16384" width="10.625" style="6"/>
  </cols>
  <sheetData>
    <row r="1" spans="1:26" s="75" customFormat="1" ht="20.25">
      <c r="A1" s="848" t="s">
        <v>138</v>
      </c>
      <c r="B1" s="848"/>
      <c r="C1" s="848"/>
      <c r="D1" s="848"/>
      <c r="E1" s="848"/>
      <c r="F1" s="848"/>
      <c r="G1" s="848"/>
      <c r="H1" s="848"/>
      <c r="I1" s="848"/>
      <c r="J1" s="848"/>
      <c r="K1" s="848"/>
      <c r="L1" s="848"/>
      <c r="M1" s="848"/>
      <c r="N1" s="848"/>
      <c r="O1" s="848"/>
      <c r="P1" s="848"/>
      <c r="Q1" s="848"/>
      <c r="S1" s="132"/>
    </row>
    <row r="2" spans="1:26" s="75" customFormat="1" ht="20.25">
      <c r="A2" s="848" t="s">
        <v>140</v>
      </c>
      <c r="B2" s="848"/>
      <c r="C2" s="848"/>
      <c r="D2" s="848"/>
      <c r="E2" s="848"/>
      <c r="F2" s="848"/>
      <c r="G2" s="848"/>
      <c r="H2" s="848"/>
      <c r="I2" s="848"/>
      <c r="J2" s="848"/>
      <c r="K2" s="848"/>
      <c r="L2" s="848"/>
      <c r="M2" s="848"/>
      <c r="N2" s="848"/>
      <c r="O2" s="848"/>
      <c r="P2" s="848"/>
      <c r="Q2" s="848"/>
      <c r="S2" s="132"/>
    </row>
    <row r="3" spans="1:26" s="75" customFormat="1" ht="20.25">
      <c r="A3" s="848" t="s">
        <v>168</v>
      </c>
      <c r="B3" s="848"/>
      <c r="C3" s="848"/>
      <c r="D3" s="848"/>
      <c r="E3" s="848"/>
      <c r="F3" s="848"/>
      <c r="G3" s="848"/>
      <c r="H3" s="848"/>
      <c r="I3" s="848"/>
      <c r="J3" s="848"/>
      <c r="K3" s="848"/>
      <c r="L3" s="848"/>
      <c r="M3" s="848"/>
      <c r="N3" s="848"/>
      <c r="O3" s="848"/>
      <c r="P3" s="848"/>
      <c r="Q3" s="848"/>
      <c r="S3" s="132"/>
    </row>
    <row r="4" spans="1:26" s="75" customFormat="1" ht="15" customHeight="1">
      <c r="A4" s="848"/>
      <c r="B4" s="848"/>
      <c r="C4" s="848"/>
      <c r="D4" s="848"/>
      <c r="E4" s="848"/>
      <c r="F4" s="848"/>
      <c r="G4" s="848"/>
      <c r="H4" s="848"/>
      <c r="I4" s="848"/>
      <c r="J4" s="848"/>
      <c r="K4" s="848"/>
      <c r="L4" s="848"/>
      <c r="M4" s="848"/>
      <c r="N4" s="848"/>
      <c r="O4" s="848"/>
      <c r="P4" s="848"/>
      <c r="Q4" s="848"/>
      <c r="S4" s="132"/>
    </row>
    <row r="5" spans="1:26" s="142" customFormat="1" ht="12.75">
      <c r="A5" s="796"/>
      <c r="B5" s="796"/>
      <c r="C5" s="845" t="s">
        <v>2</v>
      </c>
      <c r="D5" s="845"/>
      <c r="E5" s="845"/>
      <c r="F5" s="845"/>
      <c r="G5" s="845"/>
      <c r="H5" s="845"/>
      <c r="I5" s="845"/>
      <c r="J5" s="495"/>
      <c r="K5" s="845" t="s">
        <v>44</v>
      </c>
      <c r="L5" s="845"/>
      <c r="M5" s="845"/>
      <c r="N5" s="845"/>
      <c r="O5" s="845"/>
      <c r="P5" s="845"/>
      <c r="Q5" s="845"/>
      <c r="S5" s="102"/>
      <c r="T5" s="62"/>
      <c r="U5" s="167"/>
    </row>
    <row r="6" spans="1:26" s="142" customFormat="1" ht="20.45" customHeight="1">
      <c r="A6" s="838"/>
      <c r="B6" s="838"/>
      <c r="C6" s="567" t="s">
        <v>293</v>
      </c>
      <c r="D6" s="567"/>
      <c r="E6" s="567" t="s">
        <v>294</v>
      </c>
      <c r="F6" s="567"/>
      <c r="G6" s="567" t="s">
        <v>295</v>
      </c>
      <c r="H6" s="567"/>
      <c r="I6" s="567" t="s">
        <v>296</v>
      </c>
      <c r="J6" s="408"/>
      <c r="K6" s="567" t="s">
        <v>293</v>
      </c>
      <c r="L6" s="567"/>
      <c r="M6" s="567" t="s">
        <v>294</v>
      </c>
      <c r="N6" s="567"/>
      <c r="O6" s="567" t="s">
        <v>295</v>
      </c>
      <c r="P6" s="567"/>
      <c r="Q6" s="567" t="s">
        <v>296</v>
      </c>
      <c r="S6" s="102"/>
    </row>
    <row r="7" spans="1:26" s="142" customFormat="1" ht="12.75">
      <c r="A7" s="489" t="s">
        <v>141</v>
      </c>
      <c r="B7" s="489"/>
      <c r="C7" s="489"/>
      <c r="D7" s="490"/>
      <c r="E7" s="489"/>
      <c r="F7" s="490"/>
      <c r="G7" s="489"/>
      <c r="H7" s="490"/>
      <c r="I7" s="489"/>
      <c r="J7" s="489"/>
      <c r="K7" s="489"/>
      <c r="L7" s="494"/>
      <c r="M7" s="489"/>
      <c r="N7" s="494"/>
      <c r="O7" s="583"/>
      <c r="P7" s="494"/>
      <c r="Q7" s="489"/>
      <c r="S7" s="102"/>
    </row>
    <row r="8" spans="1:26" s="142" customFormat="1" ht="12.75">
      <c r="A8" s="272" t="s">
        <v>284</v>
      </c>
      <c r="B8" s="272"/>
      <c r="C8" s="489"/>
      <c r="D8" s="490"/>
      <c r="E8" s="489"/>
      <c r="F8" s="490"/>
      <c r="G8" s="489"/>
      <c r="H8" s="490"/>
      <c r="I8" s="489"/>
      <c r="J8" s="272"/>
      <c r="K8" s="489"/>
      <c r="L8" s="494"/>
      <c r="M8" s="489"/>
      <c r="N8" s="494"/>
      <c r="O8" s="583"/>
      <c r="P8" s="494"/>
      <c r="Q8" s="489"/>
      <c r="S8" s="102"/>
    </row>
    <row r="9" spans="1:26" s="142" customFormat="1" ht="12.75">
      <c r="A9" s="771" t="s">
        <v>251</v>
      </c>
      <c r="B9" s="771"/>
      <c r="C9" s="491">
        <v>3966</v>
      </c>
      <c r="D9" s="491"/>
      <c r="E9" s="491">
        <v>4392</v>
      </c>
      <c r="F9" s="491"/>
      <c r="G9" s="491">
        <v>4327</v>
      </c>
      <c r="H9" s="491"/>
      <c r="I9" s="224">
        <v>4572</v>
      </c>
      <c r="J9" s="409"/>
      <c r="K9" s="491">
        <v>4425</v>
      </c>
      <c r="L9" s="491"/>
      <c r="M9" s="491">
        <v>4774</v>
      </c>
      <c r="N9" s="491"/>
      <c r="O9" s="491">
        <v>4503</v>
      </c>
      <c r="P9" s="491"/>
      <c r="Q9" s="224">
        <v>4500</v>
      </c>
      <c r="R9" s="77"/>
      <c r="S9" s="755"/>
      <c r="T9" s="77"/>
      <c r="U9" s="77"/>
      <c r="W9" s="77"/>
      <c r="X9" s="77"/>
      <c r="Y9" s="77"/>
      <c r="Z9" s="77"/>
    </row>
    <row r="10" spans="1:26" s="142" customFormat="1" ht="12.75">
      <c r="A10" s="429" t="s">
        <v>252</v>
      </c>
      <c r="B10" s="185"/>
      <c r="C10" s="491">
        <v>3682</v>
      </c>
      <c r="D10" s="491"/>
      <c r="E10" s="491">
        <v>3913</v>
      </c>
      <c r="F10" s="491"/>
      <c r="G10" s="491">
        <v>4645</v>
      </c>
      <c r="H10" s="491"/>
      <c r="I10" s="224">
        <v>3968</v>
      </c>
      <c r="J10" s="409"/>
      <c r="K10" s="491">
        <v>3747</v>
      </c>
      <c r="L10" s="491"/>
      <c r="M10" s="491">
        <v>4328</v>
      </c>
      <c r="N10" s="491"/>
      <c r="O10" s="491">
        <v>4860</v>
      </c>
      <c r="P10" s="491"/>
      <c r="Q10" s="224">
        <v>3981</v>
      </c>
      <c r="R10" s="77"/>
      <c r="S10" s="755"/>
      <c r="T10" s="77"/>
      <c r="U10" s="77"/>
      <c r="W10" s="77"/>
      <c r="X10" s="77"/>
      <c r="Y10" s="77"/>
      <c r="Z10" s="77"/>
    </row>
    <row r="11" spans="1:26" s="142" customFormat="1" ht="12.75">
      <c r="A11" s="429" t="s">
        <v>253</v>
      </c>
      <c r="B11" s="185"/>
      <c r="C11" s="491">
        <v>1698</v>
      </c>
      <c r="D11" s="491"/>
      <c r="E11" s="491">
        <v>1696</v>
      </c>
      <c r="F11" s="491"/>
      <c r="G11" s="491">
        <v>1611</v>
      </c>
      <c r="H11" s="491"/>
      <c r="I11" s="224">
        <v>1374</v>
      </c>
      <c r="J11" s="409"/>
      <c r="K11" s="491">
        <v>1164</v>
      </c>
      <c r="L11" s="491"/>
      <c r="M11" s="491">
        <v>1278</v>
      </c>
      <c r="N11" s="491"/>
      <c r="O11" s="491">
        <v>1207</v>
      </c>
      <c r="P11" s="491"/>
      <c r="Q11" s="224">
        <v>879</v>
      </c>
      <c r="R11" s="77"/>
      <c r="S11" s="755"/>
      <c r="T11" s="77"/>
      <c r="U11" s="77"/>
      <c r="W11" s="77"/>
      <c r="X11" s="77"/>
      <c r="Y11" s="77"/>
      <c r="Z11" s="77"/>
    </row>
    <row r="12" spans="1:26" s="142" customFormat="1" ht="13.5" thickBot="1">
      <c r="A12" s="766" t="s">
        <v>254</v>
      </c>
      <c r="B12" s="766"/>
      <c r="C12" s="273">
        <v>9346</v>
      </c>
      <c r="D12" s="406"/>
      <c r="E12" s="273">
        <v>10001</v>
      </c>
      <c r="F12" s="406"/>
      <c r="G12" s="273">
        <v>10583</v>
      </c>
      <c r="H12" s="406"/>
      <c r="I12" s="273">
        <v>9914</v>
      </c>
      <c r="J12" s="409"/>
      <c r="K12" s="273">
        <v>9336</v>
      </c>
      <c r="L12" s="406"/>
      <c r="M12" s="273">
        <v>10380</v>
      </c>
      <c r="N12" s="406"/>
      <c r="O12" s="273">
        <v>10570</v>
      </c>
      <c r="P12" s="406"/>
      <c r="Q12" s="273">
        <v>9360</v>
      </c>
      <c r="R12" s="77"/>
      <c r="S12" s="755"/>
      <c r="T12" s="77"/>
      <c r="U12" s="77"/>
      <c r="W12" s="77"/>
      <c r="X12" s="77"/>
      <c r="Y12" s="77"/>
      <c r="Z12" s="77"/>
    </row>
    <row r="13" spans="1:26" s="142" customFormat="1" ht="13.5" thickTop="1">
      <c r="A13" s="841"/>
      <c r="B13" s="841"/>
      <c r="C13" s="841"/>
      <c r="D13" s="841"/>
      <c r="E13" s="841"/>
      <c r="F13" s="841"/>
      <c r="G13" s="841"/>
      <c r="H13" s="841"/>
      <c r="I13" s="841"/>
      <c r="J13" s="841"/>
      <c r="K13" s="841"/>
      <c r="L13" s="841"/>
      <c r="M13" s="841"/>
      <c r="N13" s="841"/>
      <c r="O13" s="841"/>
      <c r="P13" s="841"/>
      <c r="Q13" s="841"/>
      <c r="S13" s="102"/>
    </row>
    <row r="14" spans="1:26" s="142" customFormat="1" ht="12.75">
      <c r="A14" s="771" t="s">
        <v>142</v>
      </c>
      <c r="B14" s="771"/>
      <c r="C14" s="225">
        <v>9.33</v>
      </c>
      <c r="D14" s="235"/>
      <c r="E14" s="225">
        <v>9.42</v>
      </c>
      <c r="F14" s="235"/>
      <c r="G14" s="225">
        <v>9.7200000000000006</v>
      </c>
      <c r="H14" s="235"/>
      <c r="I14" s="225">
        <v>10.31</v>
      </c>
      <c r="J14" s="409"/>
      <c r="K14" s="225">
        <v>10.29</v>
      </c>
      <c r="L14" s="235"/>
      <c r="M14" s="225">
        <v>10.26</v>
      </c>
      <c r="N14" s="235"/>
      <c r="O14" s="225">
        <v>10.62</v>
      </c>
      <c r="P14" s="235"/>
      <c r="Q14" s="225">
        <v>11.41</v>
      </c>
      <c r="R14" s="77"/>
      <c r="S14" s="755"/>
      <c r="T14" s="77"/>
      <c r="U14" s="77"/>
      <c r="W14" s="77"/>
      <c r="X14" s="77"/>
      <c r="Y14" s="77"/>
      <c r="Z14" s="77"/>
    </row>
    <row r="15" spans="1:26" s="142" customFormat="1" ht="12.75">
      <c r="A15" s="841"/>
      <c r="B15" s="841"/>
      <c r="C15" s="841"/>
      <c r="D15" s="841"/>
      <c r="E15" s="841"/>
      <c r="F15" s="841"/>
      <c r="G15" s="841"/>
      <c r="H15" s="841"/>
      <c r="I15" s="841"/>
      <c r="J15" s="841"/>
      <c r="K15" s="841"/>
      <c r="L15" s="841"/>
      <c r="M15" s="841"/>
      <c r="N15" s="841"/>
      <c r="O15" s="841"/>
      <c r="P15" s="841"/>
      <c r="Q15" s="841"/>
      <c r="S15" s="102"/>
    </row>
    <row r="16" spans="1:26" s="142" customFormat="1" ht="12.75">
      <c r="A16" s="771" t="s">
        <v>148</v>
      </c>
      <c r="B16" s="771"/>
      <c r="C16" s="771"/>
      <c r="D16" s="771"/>
      <c r="E16" s="771"/>
      <c r="F16" s="771"/>
      <c r="G16" s="771"/>
      <c r="H16" s="771"/>
      <c r="I16" s="771"/>
      <c r="J16" s="771"/>
      <c r="K16" s="771"/>
      <c r="L16" s="771"/>
      <c r="M16" s="771"/>
      <c r="N16" s="771"/>
      <c r="O16" s="771"/>
      <c r="P16" s="771"/>
      <c r="Q16" s="771"/>
      <c r="S16" s="102"/>
    </row>
    <row r="17" spans="1:21" s="142" customFormat="1" ht="12.75">
      <c r="A17" s="429" t="s">
        <v>251</v>
      </c>
      <c r="B17" s="185"/>
      <c r="C17" s="491">
        <v>0</v>
      </c>
      <c r="D17" s="491"/>
      <c r="E17" s="491">
        <v>0</v>
      </c>
      <c r="F17" s="491"/>
      <c r="G17" s="491">
        <v>0</v>
      </c>
      <c r="H17" s="491"/>
      <c r="I17" s="228">
        <v>0.33800000000000002</v>
      </c>
      <c r="J17" s="492"/>
      <c r="K17" s="228">
        <v>0.11600000000000001</v>
      </c>
      <c r="L17" s="228"/>
      <c r="M17" s="228">
        <v>8.6999999999999994E-2</v>
      </c>
      <c r="N17" s="228"/>
      <c r="O17" s="228">
        <v>4.1000000000000002E-2</v>
      </c>
      <c r="P17" s="228"/>
      <c r="Q17" s="228">
        <v>-1.6E-2</v>
      </c>
      <c r="S17" s="102"/>
    </row>
    <row r="18" spans="1:21" s="142" customFormat="1" ht="12.75">
      <c r="A18" s="429" t="s">
        <v>252</v>
      </c>
      <c r="B18" s="185"/>
      <c r="C18" s="491">
        <v>0</v>
      </c>
      <c r="D18" s="491"/>
      <c r="E18" s="491">
        <v>0</v>
      </c>
      <c r="F18" s="491"/>
      <c r="G18" s="491">
        <v>0</v>
      </c>
      <c r="H18" s="491"/>
      <c r="I18" s="228">
        <v>0.11600000000000001</v>
      </c>
      <c r="J18" s="492"/>
      <c r="K18" s="228">
        <v>1.7999999999999999E-2</v>
      </c>
      <c r="L18" s="228"/>
      <c r="M18" s="228">
        <v>0.106</v>
      </c>
      <c r="N18" s="228"/>
      <c r="O18" s="228">
        <v>4.5999999999999999E-2</v>
      </c>
      <c r="P18" s="228"/>
      <c r="Q18" s="228">
        <v>3.0000000000000001E-3</v>
      </c>
      <c r="S18" s="102"/>
    </row>
    <row r="19" spans="1:21" s="142" customFormat="1" ht="12.75">
      <c r="A19" s="429" t="s">
        <v>253</v>
      </c>
      <c r="B19" s="185"/>
      <c r="C19" s="491">
        <v>0</v>
      </c>
      <c r="D19" s="491"/>
      <c r="E19" s="491">
        <v>0</v>
      </c>
      <c r="F19" s="491"/>
      <c r="G19" s="491">
        <v>0</v>
      </c>
      <c r="H19" s="491"/>
      <c r="I19" s="228">
        <v>-0.245</v>
      </c>
      <c r="J19" s="492"/>
      <c r="K19" s="228">
        <v>-0.314</v>
      </c>
      <c r="L19" s="228"/>
      <c r="M19" s="228">
        <v>-0.246</v>
      </c>
      <c r="N19" s="228"/>
      <c r="O19" s="228">
        <v>-0.251</v>
      </c>
      <c r="P19" s="228"/>
      <c r="Q19" s="228">
        <v>-0.36</v>
      </c>
      <c r="S19" s="102"/>
    </row>
    <row r="20" spans="1:21" s="142" customFormat="1" ht="13.15" customHeight="1" thickBot="1">
      <c r="A20" s="559" t="s">
        <v>270</v>
      </c>
      <c r="B20" s="185"/>
      <c r="C20" s="493">
        <v>5.8000000000000003E-2</v>
      </c>
      <c r="D20" s="228"/>
      <c r="E20" s="493">
        <v>4.7E-2</v>
      </c>
      <c r="F20" s="228"/>
      <c r="G20" s="493">
        <v>4.0000000000000001E-3</v>
      </c>
      <c r="H20" s="228"/>
      <c r="I20" s="493">
        <v>0.127</v>
      </c>
      <c r="J20" s="492"/>
      <c r="K20" s="493">
        <v>-1E-3</v>
      </c>
      <c r="L20" s="228"/>
      <c r="M20" s="493">
        <v>3.7999999999999999E-2</v>
      </c>
      <c r="N20" s="228"/>
      <c r="O20" s="493">
        <v>-1E-3</v>
      </c>
      <c r="P20" s="228"/>
      <c r="Q20" s="493">
        <v>-5.6000000000000001E-2</v>
      </c>
      <c r="S20" s="102"/>
    </row>
    <row r="21" spans="1:21" s="142" customFormat="1" ht="13.5" thickTop="1">
      <c r="A21" s="841"/>
      <c r="B21" s="841"/>
      <c r="C21" s="841"/>
      <c r="D21" s="841"/>
      <c r="E21" s="841"/>
      <c r="F21" s="841"/>
      <c r="G21" s="841"/>
      <c r="H21" s="841"/>
      <c r="I21" s="841"/>
      <c r="J21" s="841"/>
      <c r="K21" s="841"/>
      <c r="L21" s="841"/>
      <c r="M21" s="841"/>
      <c r="N21" s="841"/>
      <c r="O21" s="841"/>
      <c r="P21" s="841"/>
      <c r="Q21" s="841"/>
      <c r="S21" s="102"/>
    </row>
    <row r="22" spans="1:21" s="142" customFormat="1" ht="12.75">
      <c r="A22" s="771" t="s">
        <v>143</v>
      </c>
      <c r="B22" s="771"/>
      <c r="C22" s="228">
        <v>2.1999999999999999E-2</v>
      </c>
      <c r="D22" s="228"/>
      <c r="E22" s="228">
        <v>7.0000000000000007E-2</v>
      </c>
      <c r="F22" s="228"/>
      <c r="G22" s="228">
        <v>0.107</v>
      </c>
      <c r="H22" s="228"/>
      <c r="I22" s="228">
        <v>0.14399999999999999</v>
      </c>
      <c r="J22" s="409"/>
      <c r="K22" s="228">
        <v>0.10299999999999999</v>
      </c>
      <c r="L22" s="228"/>
      <c r="M22" s="228">
        <v>8.8999999999999996E-2</v>
      </c>
      <c r="N22" s="228"/>
      <c r="O22" s="228">
        <v>9.2999999999999999E-2</v>
      </c>
      <c r="P22" s="228"/>
      <c r="Q22" s="228">
        <v>0.107</v>
      </c>
      <c r="S22" s="102"/>
    </row>
    <row r="23" spans="1:21" s="142" customFormat="1" ht="12.75">
      <c r="A23" s="841"/>
      <c r="B23" s="841"/>
      <c r="C23" s="841"/>
      <c r="D23" s="841"/>
      <c r="E23" s="841"/>
      <c r="F23" s="841"/>
      <c r="G23" s="841"/>
      <c r="H23" s="841"/>
      <c r="I23" s="841"/>
      <c r="J23" s="841"/>
      <c r="K23" s="841"/>
      <c r="L23" s="841"/>
      <c r="M23" s="841"/>
      <c r="N23" s="841"/>
      <c r="O23" s="841"/>
      <c r="P23" s="841"/>
      <c r="Q23" s="841"/>
      <c r="S23" s="102"/>
    </row>
    <row r="24" spans="1:21" s="142" customFormat="1" ht="12.75">
      <c r="A24" s="771" t="s">
        <v>158</v>
      </c>
      <c r="B24" s="771"/>
      <c r="C24" s="771"/>
      <c r="D24" s="771"/>
      <c r="E24" s="771"/>
      <c r="F24" s="771"/>
      <c r="G24" s="771"/>
      <c r="H24" s="771"/>
      <c r="I24" s="771"/>
      <c r="J24" s="771"/>
      <c r="K24" s="771"/>
      <c r="L24" s="771"/>
      <c r="M24" s="771"/>
      <c r="N24" s="771"/>
      <c r="O24" s="771"/>
      <c r="P24" s="771"/>
      <c r="Q24" s="771"/>
      <c r="S24" s="102"/>
    </row>
    <row r="25" spans="1:21" s="142" customFormat="1" ht="12.75">
      <c r="A25" s="429" t="s">
        <v>285</v>
      </c>
      <c r="B25" s="185"/>
      <c r="C25" s="224">
        <v>66</v>
      </c>
      <c r="D25" s="406"/>
      <c r="E25" s="224">
        <v>63</v>
      </c>
      <c r="F25" s="406"/>
      <c r="G25" s="224">
        <v>62</v>
      </c>
      <c r="H25" s="406"/>
      <c r="I25" s="224">
        <v>65</v>
      </c>
      <c r="J25" s="409"/>
      <c r="K25" s="224">
        <v>66</v>
      </c>
      <c r="L25" s="406"/>
      <c r="M25" s="224">
        <v>63</v>
      </c>
      <c r="N25" s="406"/>
      <c r="O25" s="224">
        <v>64</v>
      </c>
      <c r="P25" s="406"/>
      <c r="Q25" s="224">
        <v>65</v>
      </c>
      <c r="S25" s="102"/>
    </row>
    <row r="26" spans="1:21" s="142" customFormat="1" ht="12.75">
      <c r="A26" s="429" t="s">
        <v>286</v>
      </c>
      <c r="B26" s="185"/>
      <c r="C26" s="224">
        <v>91</v>
      </c>
      <c r="D26" s="406"/>
      <c r="E26" s="224">
        <v>89</v>
      </c>
      <c r="F26" s="406"/>
      <c r="G26" s="224">
        <v>88</v>
      </c>
      <c r="H26" s="406"/>
      <c r="I26" s="224">
        <v>91</v>
      </c>
      <c r="J26" s="409"/>
      <c r="K26" s="224">
        <v>91</v>
      </c>
      <c r="L26" s="406"/>
      <c r="M26" s="224">
        <v>89</v>
      </c>
      <c r="N26" s="406"/>
      <c r="O26" s="224">
        <v>88</v>
      </c>
      <c r="P26" s="406"/>
      <c r="Q26" s="224">
        <v>91</v>
      </c>
      <c r="S26" s="102"/>
    </row>
    <row r="27" spans="1:21" s="142" customFormat="1" ht="12.75">
      <c r="A27" s="838"/>
      <c r="B27" s="838"/>
      <c r="C27" s="838"/>
      <c r="D27" s="838"/>
      <c r="E27" s="838"/>
      <c r="F27" s="838"/>
      <c r="G27" s="838"/>
      <c r="H27" s="838"/>
      <c r="I27" s="838"/>
      <c r="J27" s="838"/>
      <c r="K27" s="838"/>
      <c r="L27" s="838"/>
      <c r="M27" s="838"/>
      <c r="N27" s="838"/>
      <c r="O27" s="838"/>
      <c r="P27" s="838"/>
      <c r="Q27" s="838"/>
      <c r="S27" s="102"/>
    </row>
    <row r="28" spans="1:21" s="142" customFormat="1" ht="16.149999999999999" customHeight="1">
      <c r="A28" s="838"/>
      <c r="B28" s="838"/>
      <c r="C28" s="845" t="s">
        <v>119</v>
      </c>
      <c r="D28" s="845"/>
      <c r="E28" s="845"/>
      <c r="F28" s="845"/>
      <c r="G28" s="845"/>
      <c r="H28" s="845"/>
      <c r="I28" s="845"/>
      <c r="J28" s="392"/>
      <c r="K28" s="845" t="s">
        <v>169</v>
      </c>
      <c r="L28" s="845"/>
      <c r="M28" s="845"/>
      <c r="N28" s="845"/>
      <c r="O28" s="845"/>
      <c r="P28" s="845"/>
      <c r="Q28" s="845"/>
      <c r="S28" s="102"/>
      <c r="T28" s="62"/>
      <c r="U28" s="167"/>
    </row>
    <row r="29" spans="1:21" s="142" customFormat="1" ht="21" customHeight="1">
      <c r="A29" s="838"/>
      <c r="B29" s="838"/>
      <c r="C29" s="566" t="s">
        <v>293</v>
      </c>
      <c r="D29" s="567"/>
      <c r="E29" s="566" t="s">
        <v>294</v>
      </c>
      <c r="F29" s="567"/>
      <c r="G29" s="566" t="s">
        <v>295</v>
      </c>
      <c r="H29" s="567"/>
      <c r="I29" s="566" t="s">
        <v>296</v>
      </c>
      <c r="J29" s="184"/>
      <c r="K29" s="566" t="s">
        <v>293</v>
      </c>
      <c r="L29" s="567"/>
      <c r="M29" s="566" t="s">
        <v>294</v>
      </c>
      <c r="N29" s="567"/>
      <c r="O29" s="566" t="s">
        <v>295</v>
      </c>
      <c r="P29" s="567"/>
      <c r="Q29" s="566" t="s">
        <v>296</v>
      </c>
      <c r="S29" s="102"/>
    </row>
    <row r="30" spans="1:21" s="142" customFormat="1" ht="12.75">
      <c r="A30" s="489" t="s">
        <v>141</v>
      </c>
      <c r="B30" s="489"/>
      <c r="C30" s="489"/>
      <c r="D30" s="490"/>
      <c r="E30" s="489"/>
      <c r="F30" s="490"/>
      <c r="G30" s="489"/>
      <c r="H30" s="490"/>
      <c r="I30" s="489"/>
      <c r="J30" s="489"/>
      <c r="K30" s="489"/>
      <c r="L30" s="490"/>
      <c r="M30" s="489"/>
      <c r="N30" s="490"/>
      <c r="O30" s="583"/>
      <c r="P30" s="490"/>
      <c r="Q30" s="489"/>
      <c r="S30" s="102"/>
    </row>
    <row r="31" spans="1:21" s="142" customFormat="1" ht="16.149999999999999" customHeight="1">
      <c r="A31" s="272" t="s">
        <v>284</v>
      </c>
      <c r="B31" s="272"/>
      <c r="C31" s="489"/>
      <c r="D31" s="490"/>
      <c r="E31" s="489"/>
      <c r="F31" s="490"/>
      <c r="G31" s="489"/>
      <c r="H31" s="490"/>
      <c r="I31" s="489"/>
      <c r="J31" s="272"/>
      <c r="K31" s="489"/>
      <c r="L31" s="490"/>
      <c r="M31" s="489"/>
      <c r="N31" s="490"/>
      <c r="O31" s="583"/>
      <c r="P31" s="490"/>
      <c r="Q31" s="489"/>
      <c r="S31" s="102"/>
    </row>
    <row r="32" spans="1:21" s="142" customFormat="1" ht="12.75">
      <c r="A32" s="771" t="s">
        <v>251</v>
      </c>
      <c r="B32" s="771"/>
      <c r="C32" s="491">
        <v>4368</v>
      </c>
      <c r="D32" s="491"/>
      <c r="E32" s="491">
        <v>4523</v>
      </c>
      <c r="F32" s="491"/>
      <c r="G32" s="491">
        <v>4226</v>
      </c>
      <c r="H32" s="491"/>
      <c r="I32" s="491">
        <v>4329</v>
      </c>
      <c r="J32" s="409"/>
      <c r="K32" s="491">
        <v>4479</v>
      </c>
      <c r="L32" s="491"/>
      <c r="M32" s="491">
        <v>4609</v>
      </c>
      <c r="N32" s="491"/>
      <c r="O32" s="491">
        <v>4398</v>
      </c>
      <c r="P32" s="491"/>
      <c r="Q32" s="491">
        <v>4447</v>
      </c>
      <c r="R32" s="77"/>
      <c r="S32" s="102"/>
    </row>
    <row r="33" spans="1:19" s="142" customFormat="1" ht="12.75">
      <c r="A33" s="429" t="s">
        <v>252</v>
      </c>
      <c r="B33" s="185"/>
      <c r="C33" s="491">
        <v>3912</v>
      </c>
      <c r="D33" s="491"/>
      <c r="E33" s="491">
        <v>4084</v>
      </c>
      <c r="F33" s="491"/>
      <c r="G33" s="491">
        <v>4359</v>
      </c>
      <c r="H33" s="491"/>
      <c r="I33" s="491">
        <v>3743</v>
      </c>
      <c r="J33" s="409"/>
      <c r="K33" s="491">
        <v>3846</v>
      </c>
      <c r="L33" s="491"/>
      <c r="M33" s="491">
        <v>4076</v>
      </c>
      <c r="N33" s="491"/>
      <c r="O33" s="491">
        <v>4150</v>
      </c>
      <c r="P33" s="491"/>
      <c r="Q33" s="491">
        <v>3698</v>
      </c>
      <c r="R33" s="77"/>
      <c r="S33" s="102"/>
    </row>
    <row r="34" spans="1:19" s="142" customFormat="1" ht="12.75">
      <c r="A34" s="429" t="s">
        <v>253</v>
      </c>
      <c r="B34" s="185"/>
      <c r="C34" s="491">
        <v>730</v>
      </c>
      <c r="D34" s="491"/>
      <c r="E34" s="491">
        <v>828</v>
      </c>
      <c r="F34" s="491"/>
      <c r="G34" s="491">
        <v>843</v>
      </c>
      <c r="H34" s="491"/>
      <c r="I34" s="491">
        <v>726</v>
      </c>
      <c r="J34" s="409"/>
      <c r="K34" s="491">
        <v>736</v>
      </c>
      <c r="L34" s="491"/>
      <c r="M34" s="491">
        <v>874</v>
      </c>
      <c r="N34" s="491"/>
      <c r="O34" s="491">
        <v>872</v>
      </c>
      <c r="P34" s="491"/>
      <c r="Q34" s="491">
        <v>762</v>
      </c>
      <c r="R34" s="77"/>
      <c r="S34" s="102"/>
    </row>
    <row r="35" spans="1:19" s="142" customFormat="1" ht="13.5" thickBot="1">
      <c r="A35" s="766" t="s">
        <v>146</v>
      </c>
      <c r="B35" s="766"/>
      <c r="C35" s="273">
        <v>9010</v>
      </c>
      <c r="D35" s="406"/>
      <c r="E35" s="273">
        <v>9435</v>
      </c>
      <c r="F35" s="406"/>
      <c r="G35" s="273">
        <v>9428</v>
      </c>
      <c r="H35" s="406"/>
      <c r="I35" s="273">
        <v>8798</v>
      </c>
      <c r="J35" s="409"/>
      <c r="K35" s="273">
        <v>9061</v>
      </c>
      <c r="L35" s="406"/>
      <c r="M35" s="273">
        <v>9559</v>
      </c>
      <c r="N35" s="406"/>
      <c r="O35" s="273">
        <v>9420</v>
      </c>
      <c r="P35" s="406"/>
      <c r="Q35" s="616">
        <f>+SUM(Q32:Q34)</f>
        <v>8907</v>
      </c>
      <c r="R35" s="77"/>
      <c r="S35" s="102"/>
    </row>
    <row r="36" spans="1:19" s="142" customFormat="1" ht="13.5" thickTop="1">
      <c r="A36" s="841"/>
      <c r="B36" s="841"/>
      <c r="C36" s="841"/>
      <c r="D36" s="841"/>
      <c r="E36" s="841"/>
      <c r="F36" s="841"/>
      <c r="G36" s="841"/>
      <c r="H36" s="841"/>
      <c r="I36" s="841"/>
      <c r="J36" s="841"/>
      <c r="K36" s="841"/>
      <c r="L36" s="841"/>
      <c r="M36" s="841"/>
      <c r="N36" s="841"/>
      <c r="O36" s="841"/>
      <c r="P36" s="841"/>
      <c r="Q36" s="841"/>
      <c r="S36" s="102"/>
    </row>
    <row r="37" spans="1:19" s="142" customFormat="1" ht="12.75">
      <c r="A37" s="771" t="s">
        <v>142</v>
      </c>
      <c r="B37" s="771"/>
      <c r="C37" s="225">
        <v>11.48</v>
      </c>
      <c r="D37" s="235"/>
      <c r="E37" s="225">
        <v>11.55</v>
      </c>
      <c r="F37" s="235"/>
      <c r="G37" s="225">
        <v>11.8</v>
      </c>
      <c r="H37" s="235"/>
      <c r="I37" s="225">
        <v>11.97</v>
      </c>
      <c r="J37" s="409"/>
      <c r="K37" s="225">
        <v>11.8</v>
      </c>
      <c r="L37" s="235"/>
      <c r="M37" s="225">
        <v>11.69</v>
      </c>
      <c r="N37" s="235"/>
      <c r="O37" s="225">
        <v>11.87</v>
      </c>
      <c r="P37" s="235"/>
      <c r="Q37" s="225">
        <v>12.09</v>
      </c>
      <c r="R37" s="77"/>
      <c r="S37" s="102"/>
    </row>
    <row r="38" spans="1:19" s="142" customFormat="1" ht="12.75">
      <c r="A38" s="838"/>
      <c r="B38" s="838"/>
      <c r="C38" s="838"/>
      <c r="D38" s="838"/>
      <c r="E38" s="838"/>
      <c r="F38" s="838"/>
      <c r="G38" s="838"/>
      <c r="H38" s="838"/>
      <c r="I38" s="838"/>
      <c r="J38" s="838"/>
      <c r="K38" s="838"/>
      <c r="L38" s="838"/>
      <c r="M38" s="838"/>
      <c r="N38" s="838"/>
      <c r="O38" s="838"/>
      <c r="P38" s="838"/>
      <c r="Q38" s="838"/>
      <c r="S38" s="102"/>
    </row>
    <row r="39" spans="1:19" s="142" customFormat="1" ht="12.75">
      <c r="A39" s="794" t="s">
        <v>148</v>
      </c>
      <c r="B39" s="794"/>
      <c r="C39" s="794"/>
      <c r="D39" s="794"/>
      <c r="E39" s="794"/>
      <c r="F39" s="794"/>
      <c r="G39" s="794"/>
      <c r="H39" s="794"/>
      <c r="I39" s="794"/>
      <c r="J39" s="794"/>
      <c r="K39" s="794"/>
      <c r="L39" s="794"/>
      <c r="M39" s="794"/>
      <c r="N39" s="794"/>
      <c r="O39" s="794"/>
      <c r="P39" s="794"/>
      <c r="Q39" s="794"/>
      <c r="S39" s="102"/>
    </row>
    <row r="40" spans="1:19" s="142" customFormat="1" ht="12.75">
      <c r="A40" s="429" t="s">
        <v>251</v>
      </c>
      <c r="B40" s="185"/>
      <c r="C40" s="228">
        <v>-1.2999999999999999E-2</v>
      </c>
      <c r="D40" s="228"/>
      <c r="E40" s="228">
        <v>-5.2999999999999999E-2</v>
      </c>
      <c r="F40" s="228"/>
      <c r="G40" s="228">
        <v>-6.2E-2</v>
      </c>
      <c r="H40" s="228"/>
      <c r="I40" s="228">
        <v>-3.7999999999999999E-2</v>
      </c>
      <c r="J40" s="492"/>
      <c r="K40" s="228">
        <v>2.5000000000000001E-2</v>
      </c>
      <c r="L40" s="228"/>
      <c r="M40" s="228">
        <v>1.9E-2</v>
      </c>
      <c r="N40" s="228"/>
      <c r="O40" s="228">
        <v>4.1000000000000002E-2</v>
      </c>
      <c r="P40" s="228"/>
      <c r="Q40" s="228">
        <v>2.7E-2</v>
      </c>
      <c r="S40" s="102"/>
    </row>
    <row r="41" spans="1:19" s="142" customFormat="1" ht="12.75">
      <c r="A41" s="429" t="s">
        <v>252</v>
      </c>
      <c r="B41" s="185"/>
      <c r="C41" s="228">
        <v>4.3999999999999997E-2</v>
      </c>
      <c r="D41" s="228"/>
      <c r="E41" s="228">
        <v>-5.6000000000000001E-2</v>
      </c>
      <c r="F41" s="228"/>
      <c r="G41" s="228">
        <v>-0.10299999999999999</v>
      </c>
      <c r="H41" s="228"/>
      <c r="I41" s="228">
        <v>-0.06</v>
      </c>
      <c r="J41" s="492"/>
      <c r="K41" s="228">
        <v>-1.7000000000000001E-2</v>
      </c>
      <c r="L41" s="228"/>
      <c r="M41" s="228">
        <v>-2E-3</v>
      </c>
      <c r="N41" s="228"/>
      <c r="O41" s="228">
        <v>-4.8000000000000001E-2</v>
      </c>
      <c r="P41" s="228"/>
      <c r="Q41" s="228">
        <v>-1.2E-2</v>
      </c>
      <c r="S41" s="102"/>
    </row>
    <row r="42" spans="1:19" s="142" customFormat="1" ht="12.75">
      <c r="A42" s="429" t="s">
        <v>253</v>
      </c>
      <c r="B42" s="185"/>
      <c r="C42" s="228">
        <v>-0.373</v>
      </c>
      <c r="D42" s="228"/>
      <c r="E42" s="228">
        <v>-0.35199999999999998</v>
      </c>
      <c r="F42" s="228"/>
      <c r="G42" s="228">
        <v>-0.30199999999999999</v>
      </c>
      <c r="H42" s="228"/>
      <c r="I42" s="228">
        <v>-0.17399999999999999</v>
      </c>
      <c r="J42" s="492"/>
      <c r="K42" s="228">
        <v>8.0000000000000002E-3</v>
      </c>
      <c r="L42" s="228"/>
      <c r="M42" s="228">
        <v>5.6000000000000001E-2</v>
      </c>
      <c r="N42" s="228"/>
      <c r="O42" s="228">
        <v>3.4000000000000002E-2</v>
      </c>
      <c r="P42" s="228"/>
      <c r="Q42" s="228">
        <v>0.05</v>
      </c>
      <c r="S42" s="102"/>
    </row>
    <row r="43" spans="1:19" s="142" customFormat="1" ht="13.5" thickBot="1">
      <c r="A43" s="771" t="s">
        <v>270</v>
      </c>
      <c r="B43" s="771"/>
      <c r="C43" s="493">
        <v>-3.5000000000000003E-2</v>
      </c>
      <c r="D43" s="228"/>
      <c r="E43" s="493">
        <v>-9.0999999999999998E-2</v>
      </c>
      <c r="F43" s="228"/>
      <c r="G43" s="493">
        <v>-0.108</v>
      </c>
      <c r="H43" s="228"/>
      <c r="I43" s="493">
        <v>-0.06</v>
      </c>
      <c r="J43" s="492"/>
      <c r="K43" s="493">
        <v>6.0000000000000001E-3</v>
      </c>
      <c r="L43" s="228"/>
      <c r="M43" s="493">
        <v>1.2999999999999999E-2</v>
      </c>
      <c r="N43" s="228"/>
      <c r="O43" s="493">
        <v>-1E-3</v>
      </c>
      <c r="P43" s="228"/>
      <c r="Q43" s="493">
        <v>1.2E-2</v>
      </c>
      <c r="S43" s="102"/>
    </row>
    <row r="44" spans="1:19" s="142" customFormat="1" ht="13.5" thickTop="1">
      <c r="A44" s="841"/>
      <c r="B44" s="841"/>
      <c r="C44" s="841"/>
      <c r="D44" s="841"/>
      <c r="E44" s="841"/>
      <c r="F44" s="841"/>
      <c r="G44" s="841"/>
      <c r="H44" s="841"/>
      <c r="I44" s="841"/>
      <c r="J44" s="841"/>
      <c r="K44" s="841"/>
      <c r="L44" s="841"/>
      <c r="M44" s="841"/>
      <c r="N44" s="841"/>
      <c r="O44" s="841"/>
      <c r="P44" s="841"/>
      <c r="Q44" s="841"/>
      <c r="S44" s="102"/>
    </row>
    <row r="45" spans="1:19" s="142" customFormat="1" ht="12.75">
      <c r="A45" s="771" t="s">
        <v>143</v>
      </c>
      <c r="B45" s="771"/>
      <c r="C45" s="228">
        <v>0.11600000000000001</v>
      </c>
      <c r="D45" s="228"/>
      <c r="E45" s="228">
        <v>0.125</v>
      </c>
      <c r="F45" s="228"/>
      <c r="G45" s="228">
        <v>0.115</v>
      </c>
      <c r="H45" s="228"/>
      <c r="I45" s="228">
        <v>5.2999999999999999E-2</v>
      </c>
      <c r="J45" s="409"/>
      <c r="K45" s="228">
        <v>2.8000000000000001E-2</v>
      </c>
      <c r="L45" s="228"/>
      <c r="M45" s="228">
        <v>1.2E-2</v>
      </c>
      <c r="N45" s="228"/>
      <c r="O45" s="228">
        <v>6.0000000000000001E-3</v>
      </c>
      <c r="P45" s="228"/>
      <c r="Q45" s="228">
        <v>0.01</v>
      </c>
      <c r="S45" s="102"/>
    </row>
    <row r="46" spans="1:19" s="142" customFormat="1" ht="12.75">
      <c r="A46" s="841"/>
      <c r="B46" s="841"/>
      <c r="C46" s="841"/>
      <c r="D46" s="841"/>
      <c r="E46" s="841"/>
      <c r="F46" s="841"/>
      <c r="G46" s="841"/>
      <c r="H46" s="841"/>
      <c r="I46" s="841"/>
      <c r="J46" s="841"/>
      <c r="K46" s="841"/>
      <c r="L46" s="841"/>
      <c r="M46" s="841"/>
      <c r="N46" s="841"/>
      <c r="O46" s="841"/>
      <c r="P46" s="841"/>
      <c r="Q46" s="841"/>
      <c r="S46" s="102"/>
    </row>
    <row r="47" spans="1:19" s="142" customFormat="1" ht="12.75">
      <c r="A47" s="771" t="s">
        <v>158</v>
      </c>
      <c r="B47" s="771"/>
      <c r="C47" s="771"/>
      <c r="D47" s="771"/>
      <c r="E47" s="771"/>
      <c r="F47" s="771"/>
      <c r="G47" s="771"/>
      <c r="H47" s="771"/>
      <c r="I47" s="771"/>
      <c r="J47" s="771"/>
      <c r="K47" s="771"/>
      <c r="L47" s="771"/>
      <c r="M47" s="771"/>
      <c r="N47" s="771"/>
      <c r="O47" s="771"/>
      <c r="P47" s="771"/>
      <c r="Q47" s="771"/>
      <c r="S47" s="102"/>
    </row>
    <row r="48" spans="1:19" s="142" customFormat="1" ht="12.75">
      <c r="A48" s="429" t="s">
        <v>285</v>
      </c>
      <c r="B48" s="185"/>
      <c r="C48" s="224">
        <v>65</v>
      </c>
      <c r="D48" s="406"/>
      <c r="E48" s="224">
        <v>63</v>
      </c>
      <c r="F48" s="406"/>
      <c r="G48" s="224">
        <v>64</v>
      </c>
      <c r="H48" s="406"/>
      <c r="I48" s="224">
        <v>65</v>
      </c>
      <c r="J48" s="409"/>
      <c r="K48" s="224">
        <v>65</v>
      </c>
      <c r="L48" s="406"/>
      <c r="M48" s="224">
        <v>63</v>
      </c>
      <c r="N48" s="406"/>
      <c r="O48" s="224">
        <v>63</v>
      </c>
      <c r="P48" s="406"/>
      <c r="Q48" s="224">
        <v>65</v>
      </c>
      <c r="S48" s="102"/>
    </row>
    <row r="49" spans="1:23" s="142" customFormat="1" ht="12.75">
      <c r="A49" s="429" t="s">
        <v>286</v>
      </c>
      <c r="B49" s="185"/>
      <c r="C49" s="224">
        <v>91</v>
      </c>
      <c r="D49" s="406"/>
      <c r="E49" s="224">
        <v>89</v>
      </c>
      <c r="F49" s="406"/>
      <c r="G49" s="224">
        <v>88</v>
      </c>
      <c r="H49" s="406"/>
      <c r="I49" s="224">
        <v>91</v>
      </c>
      <c r="J49" s="409"/>
      <c r="K49" s="224">
        <v>91</v>
      </c>
      <c r="L49" s="406"/>
      <c r="M49" s="224">
        <v>89</v>
      </c>
      <c r="N49" s="406"/>
      <c r="O49" s="224">
        <v>89</v>
      </c>
      <c r="P49" s="406"/>
      <c r="Q49" s="224">
        <v>91</v>
      </c>
      <c r="S49" s="102"/>
    </row>
    <row r="50" spans="1:23" s="142" customFormat="1" ht="12.75">
      <c r="A50" s="868"/>
      <c r="B50" s="868"/>
      <c r="C50" s="868"/>
      <c r="D50" s="868"/>
      <c r="E50" s="868"/>
      <c r="F50" s="868"/>
      <c r="G50" s="868"/>
      <c r="H50" s="868"/>
      <c r="I50" s="868"/>
      <c r="J50" s="868"/>
      <c r="K50" s="868"/>
      <c r="L50" s="868"/>
      <c r="M50" s="868"/>
      <c r="N50" s="868"/>
      <c r="O50" s="868"/>
      <c r="P50" s="868"/>
      <c r="Q50" s="868"/>
      <c r="S50" s="102"/>
    </row>
    <row r="51" spans="1:23" s="142" customFormat="1" ht="26.25" customHeight="1">
      <c r="A51" s="873" t="s">
        <v>344</v>
      </c>
      <c r="B51" s="873"/>
      <c r="C51" s="873"/>
      <c r="D51" s="873"/>
      <c r="E51" s="873"/>
      <c r="F51" s="873"/>
      <c r="G51" s="873"/>
      <c r="H51" s="873"/>
      <c r="I51" s="873"/>
      <c r="J51" s="873"/>
      <c r="K51" s="873"/>
      <c r="L51" s="873"/>
      <c r="M51" s="873"/>
      <c r="N51" s="873"/>
      <c r="O51" s="873"/>
      <c r="P51" s="873"/>
      <c r="Q51" s="873"/>
      <c r="R51" s="23"/>
      <c r="S51" s="124"/>
      <c r="T51" s="23"/>
      <c r="U51" s="23"/>
      <c r="V51" s="23"/>
      <c r="W51" s="23"/>
    </row>
    <row r="52" spans="1:23" s="142" customFormat="1" ht="12.75">
      <c r="A52" s="873" t="s">
        <v>257</v>
      </c>
      <c r="B52" s="873"/>
      <c r="C52" s="873"/>
      <c r="D52" s="873"/>
      <c r="E52" s="873"/>
      <c r="F52" s="873"/>
      <c r="G52" s="873"/>
      <c r="H52" s="873"/>
      <c r="I52" s="873"/>
      <c r="J52" s="873"/>
      <c r="K52" s="873"/>
      <c r="L52" s="873"/>
      <c r="M52" s="873"/>
      <c r="N52" s="873"/>
      <c r="O52" s="873"/>
      <c r="P52" s="873"/>
      <c r="Q52" s="873"/>
      <c r="R52" s="164"/>
      <c r="S52" s="191"/>
      <c r="T52" s="164"/>
      <c r="U52" s="164"/>
      <c r="V52" s="164"/>
      <c r="W52" s="164"/>
    </row>
    <row r="53" spans="1:23" s="142" customFormat="1" ht="12.75">
      <c r="A53" s="873" t="s">
        <v>258</v>
      </c>
      <c r="B53" s="873"/>
      <c r="C53" s="873"/>
      <c r="D53" s="873"/>
      <c r="E53" s="873"/>
      <c r="F53" s="873"/>
      <c r="G53" s="873"/>
      <c r="H53" s="873"/>
      <c r="I53" s="873"/>
      <c r="J53" s="873"/>
      <c r="K53" s="873"/>
      <c r="L53" s="873"/>
      <c r="M53" s="873"/>
      <c r="N53" s="873"/>
      <c r="O53" s="873"/>
      <c r="P53" s="873"/>
      <c r="Q53" s="873"/>
      <c r="R53" s="164"/>
      <c r="S53" s="191"/>
      <c r="T53" s="164"/>
      <c r="U53" s="164"/>
      <c r="V53" s="164"/>
      <c r="W53" s="164"/>
    </row>
    <row r="54" spans="1:23" s="142" customFormat="1" ht="12.75">
      <c r="A54" s="633"/>
      <c r="B54" s="633"/>
      <c r="C54" s="633"/>
      <c r="D54" s="633"/>
      <c r="E54" s="633"/>
      <c r="F54" s="633"/>
      <c r="G54" s="633"/>
      <c r="H54" s="633"/>
      <c r="I54" s="633"/>
      <c r="J54" s="633"/>
      <c r="K54" s="633"/>
      <c r="L54" s="633"/>
      <c r="M54" s="633"/>
      <c r="N54" s="633"/>
      <c r="O54" s="633"/>
      <c r="P54" s="633"/>
      <c r="Q54" s="633"/>
      <c r="R54" s="164"/>
      <c r="S54" s="191"/>
      <c r="T54" s="164"/>
      <c r="U54" s="164"/>
      <c r="V54" s="164"/>
      <c r="W54" s="164"/>
    </row>
    <row r="55" spans="1:23" ht="12.75">
      <c r="A55" s="789" t="s">
        <v>82</v>
      </c>
      <c r="B55" s="789"/>
      <c r="C55" s="789"/>
      <c r="D55" s="789"/>
      <c r="E55" s="789"/>
      <c r="F55" s="789"/>
      <c r="G55" s="789"/>
      <c r="H55" s="789"/>
      <c r="I55" s="789"/>
      <c r="J55" s="789"/>
      <c r="K55" s="789"/>
      <c r="L55" s="789"/>
      <c r="M55" s="789"/>
      <c r="N55" s="789"/>
      <c r="O55" s="789"/>
      <c r="P55" s="789"/>
      <c r="Q55" s="789"/>
    </row>
    <row r="56" spans="1:23" ht="12.75"/>
    <row r="58" spans="1:23" ht="4.5" customHeight="1"/>
    <row r="60" spans="1:23" ht="4.5" customHeight="1"/>
    <row r="61" spans="1:23" ht="14.25" customHeight="1"/>
    <row r="62" spans="1:23" ht="3" customHeight="1"/>
    <row r="64" spans="1:23" ht="3" customHeight="1"/>
    <row r="65" spans="1:19" s="47" customFormat="1" ht="15" customHeight="1">
      <c r="A65" s="10"/>
      <c r="B65" s="10"/>
      <c r="C65" s="236"/>
      <c r="D65" s="487"/>
      <c r="E65" s="236"/>
      <c r="F65" s="487"/>
      <c r="G65" s="236"/>
      <c r="H65" s="487"/>
      <c r="I65" s="236"/>
      <c r="J65" s="97"/>
      <c r="K65" s="236"/>
      <c r="L65" s="487"/>
      <c r="M65" s="237"/>
      <c r="N65" s="488"/>
      <c r="O65" s="574"/>
      <c r="P65" s="488"/>
      <c r="Q65" s="237"/>
      <c r="S65" s="93"/>
    </row>
    <row r="66" spans="1:19" s="47" customFormat="1" ht="5.0999999999999996" customHeight="1">
      <c r="A66" s="10"/>
      <c r="B66" s="10"/>
      <c r="C66" s="236"/>
      <c r="D66" s="487"/>
      <c r="E66" s="236"/>
      <c r="F66" s="487"/>
      <c r="G66" s="236"/>
      <c r="H66" s="487"/>
      <c r="I66" s="236"/>
      <c r="J66" s="97"/>
      <c r="K66" s="236"/>
      <c r="L66" s="487"/>
      <c r="M66" s="237"/>
      <c r="N66" s="488"/>
      <c r="O66" s="574"/>
      <c r="P66" s="488"/>
      <c r="Q66" s="237"/>
      <c r="S66" s="93"/>
    </row>
    <row r="67" spans="1:19" s="47" customFormat="1" ht="15" customHeight="1">
      <c r="A67" s="10"/>
      <c r="B67" s="10"/>
      <c r="C67" s="236"/>
      <c r="D67" s="487"/>
      <c r="E67" s="236"/>
      <c r="F67" s="487"/>
      <c r="G67" s="236"/>
      <c r="H67" s="487"/>
      <c r="I67" s="236"/>
      <c r="J67" s="97"/>
      <c r="K67" s="236"/>
      <c r="L67" s="487"/>
      <c r="M67" s="237"/>
      <c r="N67" s="488"/>
      <c r="O67" s="574"/>
      <c r="P67" s="488"/>
      <c r="Q67" s="237"/>
      <c r="S67" s="93"/>
    </row>
    <row r="68" spans="1:19" s="47" customFormat="1" ht="5.0999999999999996" customHeight="1">
      <c r="A68" s="10"/>
      <c r="B68" s="10"/>
      <c r="C68" s="236"/>
      <c r="D68" s="487"/>
      <c r="E68" s="236"/>
      <c r="F68" s="487"/>
      <c r="G68" s="236"/>
      <c r="H68" s="487"/>
      <c r="I68" s="236"/>
      <c r="J68" s="97"/>
      <c r="K68" s="236"/>
      <c r="L68" s="487"/>
      <c r="M68" s="237"/>
      <c r="N68" s="488"/>
      <c r="O68" s="574"/>
      <c r="P68" s="488"/>
      <c r="Q68" s="237"/>
      <c r="S68" s="93"/>
    </row>
    <row r="69" spans="1:19" s="47" customFormat="1" ht="15" customHeight="1">
      <c r="A69" s="10"/>
      <c r="B69" s="10"/>
      <c r="C69" s="236"/>
      <c r="D69" s="487"/>
      <c r="E69" s="236"/>
      <c r="F69" s="487"/>
      <c r="G69" s="236"/>
      <c r="H69" s="487"/>
      <c r="I69" s="236"/>
      <c r="J69" s="97"/>
      <c r="K69" s="236"/>
      <c r="L69" s="487"/>
      <c r="M69" s="237"/>
      <c r="N69" s="488"/>
      <c r="O69" s="574"/>
      <c r="P69" s="488"/>
      <c r="Q69" s="237"/>
      <c r="S69" s="93"/>
    </row>
    <row r="70" spans="1:19" s="47" customFormat="1" ht="15" customHeight="1">
      <c r="A70" s="10"/>
      <c r="B70" s="10"/>
      <c r="C70" s="236"/>
      <c r="D70" s="487"/>
      <c r="E70" s="236"/>
      <c r="F70" s="487"/>
      <c r="G70" s="236"/>
      <c r="H70" s="487"/>
      <c r="I70" s="236"/>
      <c r="J70" s="97"/>
      <c r="K70" s="236"/>
      <c r="L70" s="487"/>
      <c r="M70" s="237"/>
      <c r="N70" s="488"/>
      <c r="O70" s="574"/>
      <c r="P70" s="488"/>
      <c r="Q70" s="237"/>
      <c r="S70" s="93"/>
    </row>
  </sheetData>
  <mergeCells count="39">
    <mergeCell ref="A1:Q1"/>
    <mergeCell ref="A2:Q2"/>
    <mergeCell ref="A3:Q3"/>
    <mergeCell ref="C5:I5"/>
    <mergeCell ref="K5:Q5"/>
    <mergeCell ref="A5:B5"/>
    <mergeCell ref="A4:Q4"/>
    <mergeCell ref="A55:Q55"/>
    <mergeCell ref="A47:Q47"/>
    <mergeCell ref="A52:Q52"/>
    <mergeCell ref="A53:Q53"/>
    <mergeCell ref="A51:Q51"/>
    <mergeCell ref="A50:Q50"/>
    <mergeCell ref="A44:Q44"/>
    <mergeCell ref="A46:Q46"/>
    <mergeCell ref="C28:I28"/>
    <mergeCell ref="K28:Q28"/>
    <mergeCell ref="A23:Q23"/>
    <mergeCell ref="A36:Q36"/>
    <mergeCell ref="A38:Q38"/>
    <mergeCell ref="A24:Q24"/>
    <mergeCell ref="A39:Q39"/>
    <mergeCell ref="A27:Q27"/>
    <mergeCell ref="A35:B35"/>
    <mergeCell ref="A45:B45"/>
    <mergeCell ref="A37:B37"/>
    <mergeCell ref="A43:B43"/>
    <mergeCell ref="A6:B6"/>
    <mergeCell ref="A28:B28"/>
    <mergeCell ref="A29:B29"/>
    <mergeCell ref="A9:B9"/>
    <mergeCell ref="A32:B32"/>
    <mergeCell ref="A13:Q13"/>
    <mergeCell ref="A15:Q15"/>
    <mergeCell ref="A21:Q21"/>
    <mergeCell ref="A16:Q16"/>
    <mergeCell ref="A12:B12"/>
    <mergeCell ref="A22:B22"/>
    <mergeCell ref="A14:B14"/>
  </mergeCells>
  <printOptions horizontalCentered="1"/>
  <pageMargins left="0.75" right="0.75" top="0.5" bottom="0.5" header="0.5" footer="0.25"/>
  <pageSetup scale="65" firstPageNumber="2" orientation="portrait" r:id="rId1"/>
  <headerFooter scaleWithDoc="0" alignWithMargins="0">
    <evenFooter>&amp;R&amp;"Arial,Regular"&amp;10Q1 FY24 Stat Book / &amp;P</even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1">
    <pageSetUpPr fitToPage="1"/>
  </sheetPr>
  <dimension ref="A1:K30"/>
  <sheetViews>
    <sheetView workbookViewId="0">
      <selection sqref="A1:I1"/>
    </sheetView>
  </sheetViews>
  <sheetFormatPr defaultColWidth="10.625" defaultRowHeight="12.75"/>
  <cols>
    <col min="1" max="1" width="40.75" style="10" customWidth="1"/>
    <col min="2" max="2" width="1.75" style="10" customWidth="1"/>
    <col min="3" max="3" width="7.75" style="102" customWidth="1"/>
    <col min="4" max="4" width="1.75" style="102" customWidth="1"/>
    <col min="5" max="5" width="7.75" style="102" customWidth="1"/>
    <col min="6" max="6" width="1.75" style="102" customWidth="1"/>
    <col min="7" max="7" width="7.75" style="102" customWidth="1"/>
    <col min="8" max="8" width="1.75" style="6" customWidth="1"/>
    <col min="9" max="9" width="7.75" style="102" customWidth="1"/>
    <col min="10" max="10" width="10.625" style="6"/>
    <col min="11" max="11" width="10.625" style="102"/>
    <col min="12" max="16384" width="10.625" style="6"/>
  </cols>
  <sheetData>
    <row r="1" spans="1:11" s="165" customFormat="1" ht="21" customHeight="1">
      <c r="A1" s="865" t="s">
        <v>149</v>
      </c>
      <c r="B1" s="865"/>
      <c r="C1" s="865"/>
      <c r="D1" s="865"/>
      <c r="E1" s="865"/>
      <c r="F1" s="865"/>
      <c r="G1" s="865"/>
      <c r="H1" s="865"/>
      <c r="I1" s="865"/>
      <c r="K1" s="754"/>
    </row>
    <row r="2" spans="1:11" s="165" customFormat="1" ht="21" customHeight="1">
      <c r="A2" s="865" t="s">
        <v>52</v>
      </c>
      <c r="B2" s="865"/>
      <c r="C2" s="865"/>
      <c r="D2" s="865"/>
      <c r="E2" s="865"/>
      <c r="F2" s="865"/>
      <c r="G2" s="865"/>
      <c r="H2" s="865"/>
      <c r="I2" s="865"/>
      <c r="K2" s="754"/>
    </row>
    <row r="3" spans="1:11" s="165" customFormat="1" ht="21" customHeight="1">
      <c r="A3" s="865" t="s">
        <v>168</v>
      </c>
      <c r="B3" s="865"/>
      <c r="C3" s="865"/>
      <c r="D3" s="865"/>
      <c r="E3" s="865"/>
      <c r="F3" s="865"/>
      <c r="G3" s="865"/>
      <c r="H3" s="865"/>
      <c r="I3" s="865"/>
      <c r="K3" s="754"/>
    </row>
    <row r="4" spans="1:11" ht="13.5" customHeight="1">
      <c r="A4" s="794" t="s">
        <v>53</v>
      </c>
      <c r="B4" s="794"/>
      <c r="C4" s="794"/>
      <c r="D4" s="794"/>
      <c r="E4" s="794"/>
      <c r="F4" s="794"/>
      <c r="G4" s="794"/>
      <c r="H4" s="794"/>
      <c r="I4" s="794"/>
    </row>
    <row r="5" spans="1:11" ht="13.5" customHeight="1">
      <c r="A5" s="794" t="s">
        <v>43</v>
      </c>
      <c r="B5" s="794"/>
      <c r="C5" s="794"/>
      <c r="D5" s="794"/>
      <c r="E5" s="794"/>
      <c r="F5" s="794"/>
      <c r="G5" s="794"/>
      <c r="H5" s="794"/>
      <c r="I5" s="794"/>
    </row>
    <row r="6" spans="1:11" s="12" customFormat="1" ht="15.75">
      <c r="A6" s="568"/>
      <c r="B6" s="569"/>
      <c r="C6" s="334" t="s">
        <v>2</v>
      </c>
      <c r="D6" s="570"/>
      <c r="E6" s="334" t="s">
        <v>44</v>
      </c>
      <c r="F6" s="570"/>
      <c r="G6" s="334" t="s">
        <v>119</v>
      </c>
      <c r="H6" s="571"/>
      <c r="I6" s="572" t="s">
        <v>169</v>
      </c>
      <c r="K6" s="113"/>
    </row>
    <row r="7" spans="1:11" s="12" customFormat="1" ht="15.75">
      <c r="A7" s="875"/>
      <c r="B7" s="875"/>
      <c r="C7" s="875"/>
      <c r="D7" s="875"/>
      <c r="E7" s="875"/>
      <c r="F7" s="875"/>
      <c r="G7" s="875"/>
      <c r="H7" s="875"/>
      <c r="I7" s="875"/>
      <c r="K7" s="113"/>
    </row>
    <row r="8" spans="1:11">
      <c r="A8" s="534" t="s">
        <v>144</v>
      </c>
      <c r="B8" s="617"/>
      <c r="C8" s="497">
        <v>7833</v>
      </c>
      <c r="D8" s="498"/>
      <c r="E8" s="497">
        <v>9532</v>
      </c>
      <c r="F8" s="498"/>
      <c r="G8" s="497">
        <v>9632</v>
      </c>
      <c r="H8" s="498"/>
      <c r="I8" s="497">
        <v>9082</v>
      </c>
    </row>
    <row r="9" spans="1:11" s="142" customFormat="1">
      <c r="A9" s="876"/>
      <c r="B9" s="876"/>
      <c r="C9" s="876"/>
      <c r="D9" s="876"/>
      <c r="E9" s="876"/>
      <c r="F9" s="876"/>
      <c r="G9" s="876"/>
      <c r="H9" s="876"/>
      <c r="I9" s="876"/>
      <c r="K9" s="102"/>
    </row>
    <row r="10" spans="1:11" ht="17.850000000000001" customHeight="1">
      <c r="A10" s="578" t="s">
        <v>60</v>
      </c>
      <c r="B10" s="578"/>
      <c r="C10" s="578"/>
      <c r="D10" s="578"/>
      <c r="E10" s="578"/>
      <c r="F10" s="578"/>
      <c r="G10" s="578"/>
      <c r="H10" s="578"/>
      <c r="I10" s="578"/>
    </row>
    <row r="11" spans="1:11" ht="17.850000000000001" customHeight="1">
      <c r="A11" s="532" t="s">
        <v>201</v>
      </c>
      <c r="B11" s="123"/>
      <c r="C11" s="500">
        <v>3666</v>
      </c>
      <c r="D11" s="498"/>
      <c r="E11" s="500">
        <v>4140</v>
      </c>
      <c r="F11" s="498"/>
      <c r="G11" s="500">
        <v>4002</v>
      </c>
      <c r="H11" s="498"/>
      <c r="I11" s="500">
        <v>3880</v>
      </c>
    </row>
    <row r="12" spans="1:11" ht="17.850000000000001" customHeight="1">
      <c r="A12" s="532" t="s">
        <v>202</v>
      </c>
      <c r="B12" s="123"/>
      <c r="C12" s="500">
        <v>827</v>
      </c>
      <c r="D12" s="498"/>
      <c r="E12" s="500">
        <v>976</v>
      </c>
      <c r="F12" s="498"/>
      <c r="G12" s="500">
        <v>731</v>
      </c>
      <c r="H12" s="498"/>
      <c r="I12" s="500">
        <v>618</v>
      </c>
    </row>
    <row r="13" spans="1:11" ht="17.850000000000001" customHeight="1">
      <c r="A13" s="532" t="s">
        <v>246</v>
      </c>
      <c r="B13" s="123"/>
      <c r="C13" s="500">
        <v>229</v>
      </c>
      <c r="D13" s="498"/>
      <c r="E13" s="500">
        <v>245</v>
      </c>
      <c r="F13" s="498"/>
      <c r="G13" s="500">
        <v>266</v>
      </c>
      <c r="H13" s="498"/>
      <c r="I13" s="500">
        <v>275</v>
      </c>
    </row>
    <row r="14" spans="1:11" ht="17.850000000000001" customHeight="1">
      <c r="A14" s="534" t="s">
        <v>204</v>
      </c>
      <c r="B14" s="123"/>
      <c r="C14" s="500">
        <v>417</v>
      </c>
      <c r="D14" s="498"/>
      <c r="E14" s="500">
        <v>406</v>
      </c>
      <c r="F14" s="498"/>
      <c r="G14" s="500">
        <v>387</v>
      </c>
      <c r="H14" s="498"/>
      <c r="I14" s="500">
        <v>402</v>
      </c>
    </row>
    <row r="15" spans="1:11" ht="17.850000000000001" customHeight="1">
      <c r="A15" s="534" t="s">
        <v>205</v>
      </c>
      <c r="B15" s="123"/>
      <c r="C15" s="500">
        <v>398</v>
      </c>
      <c r="D15" s="498"/>
      <c r="E15" s="500">
        <v>662</v>
      </c>
      <c r="F15" s="498"/>
      <c r="G15" s="500">
        <v>748</v>
      </c>
      <c r="H15" s="498"/>
      <c r="I15" s="500">
        <v>570</v>
      </c>
    </row>
    <row r="16" spans="1:11" ht="17.850000000000001" customHeight="1">
      <c r="A16" s="534" t="s">
        <v>206</v>
      </c>
      <c r="B16" s="123"/>
      <c r="C16" s="500">
        <v>227</v>
      </c>
      <c r="D16" s="498"/>
      <c r="E16" s="500">
        <v>274</v>
      </c>
      <c r="F16" s="498"/>
      <c r="G16" s="500">
        <v>318</v>
      </c>
      <c r="H16" s="498"/>
      <c r="I16" s="500">
        <v>328</v>
      </c>
    </row>
    <row r="17" spans="1:9" ht="17.850000000000001" customHeight="1">
      <c r="A17" s="534" t="s">
        <v>226</v>
      </c>
      <c r="B17" s="123"/>
      <c r="C17" s="500">
        <v>505</v>
      </c>
      <c r="D17" s="498"/>
      <c r="E17" s="500">
        <v>517</v>
      </c>
      <c r="F17" s="498"/>
      <c r="G17" s="500">
        <v>526</v>
      </c>
      <c r="H17" s="498"/>
      <c r="I17" s="500">
        <v>528</v>
      </c>
    </row>
    <row r="18" spans="1:9" ht="17.850000000000001" customHeight="1">
      <c r="A18" s="534" t="s">
        <v>207</v>
      </c>
      <c r="B18" s="618"/>
      <c r="C18" s="501">
        <v>559</v>
      </c>
      <c r="D18" s="498"/>
      <c r="E18" s="501">
        <v>649</v>
      </c>
      <c r="F18" s="498"/>
      <c r="G18" s="501">
        <v>729</v>
      </c>
      <c r="H18" s="498"/>
      <c r="I18" s="501">
        <v>667</v>
      </c>
    </row>
    <row r="19" spans="1:9">
      <c r="A19" s="532"/>
      <c r="B19" s="123"/>
      <c r="C19" s="500">
        <v>6828</v>
      </c>
      <c r="D19" s="500"/>
      <c r="E19" s="500">
        <v>7869</v>
      </c>
      <c r="F19" s="498"/>
      <c r="G19" s="500">
        <v>7707</v>
      </c>
      <c r="H19" s="498"/>
      <c r="I19" s="500">
        <f>SUM(I11:I18)</f>
        <v>7268</v>
      </c>
    </row>
    <row r="20" spans="1:9">
      <c r="A20" s="876"/>
      <c r="B20" s="876"/>
      <c r="C20" s="876"/>
      <c r="D20" s="876"/>
      <c r="E20" s="876"/>
      <c r="F20" s="876"/>
      <c r="G20" s="876"/>
      <c r="H20" s="876"/>
      <c r="I20" s="876"/>
    </row>
    <row r="21" spans="1:9" ht="13.5" thickBot="1">
      <c r="A21" s="532" t="s">
        <v>101</v>
      </c>
      <c r="B21" s="123"/>
      <c r="C21" s="502">
        <v>1005</v>
      </c>
      <c r="D21" s="497"/>
      <c r="E21" s="502">
        <v>1663</v>
      </c>
      <c r="F21" s="498"/>
      <c r="G21" s="502">
        <v>1925</v>
      </c>
      <c r="H21" s="498"/>
      <c r="I21" s="502">
        <f>I8-I19</f>
        <v>1814</v>
      </c>
    </row>
    <row r="22" spans="1:9" ht="13.5" thickTop="1">
      <c r="A22" s="876"/>
      <c r="B22" s="876"/>
      <c r="C22" s="876"/>
      <c r="D22" s="876"/>
      <c r="E22" s="876"/>
      <c r="F22" s="876"/>
      <c r="G22" s="876"/>
      <c r="H22" s="876"/>
      <c r="I22" s="876"/>
    </row>
    <row r="23" spans="1:9">
      <c r="A23" s="503" t="s">
        <v>68</v>
      </c>
      <c r="B23" s="504"/>
      <c r="C23" s="505"/>
      <c r="D23" s="506"/>
      <c r="E23" s="505"/>
      <c r="F23" s="506"/>
      <c r="G23" s="505"/>
      <c r="H23" s="507"/>
      <c r="I23" s="505"/>
    </row>
    <row r="24" spans="1:9">
      <c r="A24" s="795"/>
      <c r="B24" s="795"/>
      <c r="C24" s="795"/>
      <c r="D24" s="795"/>
      <c r="E24" s="795"/>
      <c r="F24" s="795"/>
      <c r="G24" s="795"/>
      <c r="H24" s="795"/>
      <c r="I24" s="795"/>
    </row>
    <row r="25" spans="1:9">
      <c r="A25" s="56" t="s">
        <v>69</v>
      </c>
      <c r="B25" s="508"/>
      <c r="C25" s="509">
        <v>0.128</v>
      </c>
      <c r="D25" s="498"/>
      <c r="E25" s="509">
        <v>0.17399999999999999</v>
      </c>
      <c r="F25" s="498"/>
      <c r="G25" s="509">
        <v>0.2</v>
      </c>
      <c r="H25" s="499"/>
      <c r="I25" s="509">
        <v>0.2</v>
      </c>
    </row>
    <row r="26" spans="1:9" ht="15">
      <c r="A26" s="842"/>
      <c r="B26" s="842"/>
      <c r="C26" s="842"/>
      <c r="D26" s="842"/>
      <c r="E26" s="842"/>
      <c r="F26" s="842"/>
      <c r="G26" s="842"/>
      <c r="H26" s="842"/>
      <c r="I26" s="842"/>
    </row>
    <row r="27" spans="1:9" ht="15" customHeight="1">
      <c r="A27" s="792" t="s">
        <v>82</v>
      </c>
      <c r="B27" s="792"/>
      <c r="C27" s="792"/>
      <c r="D27" s="792"/>
      <c r="E27" s="792"/>
      <c r="F27" s="792"/>
      <c r="G27" s="792"/>
      <c r="H27" s="792"/>
      <c r="I27" s="792"/>
    </row>
    <row r="28" spans="1:9" ht="15">
      <c r="A28" s="5"/>
      <c r="B28" s="8"/>
    </row>
    <row r="30" spans="1:9">
      <c r="B30" s="29"/>
    </row>
  </sheetData>
  <mergeCells count="12">
    <mergeCell ref="A3:I3"/>
    <mergeCell ref="A2:I2"/>
    <mergeCell ref="A1:I1"/>
    <mergeCell ref="A4:I4"/>
    <mergeCell ref="A5:I5"/>
    <mergeCell ref="A7:I7"/>
    <mergeCell ref="A27:I27"/>
    <mergeCell ref="A26:I26"/>
    <mergeCell ref="A24:I24"/>
    <mergeCell ref="A22:I22"/>
    <mergeCell ref="A20:I20"/>
    <mergeCell ref="A9:I9"/>
  </mergeCells>
  <phoneticPr fontId="2" type="noConversion"/>
  <printOptions horizontalCentered="1"/>
  <pageMargins left="0.75" right="0.75" top="0.5" bottom="0.5" header="0.5" footer="0.25"/>
  <pageSetup scale="79" firstPageNumber="2" orientation="portrait" r:id="rId1"/>
  <headerFooter scaleWithDoc="0" alignWithMargins="0">
    <evenFooter>&amp;R&amp;"Arial,Regular"&amp;10Q1 FY24 Stat Book / &amp;P</even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IA50"/>
  <sheetViews>
    <sheetView workbookViewId="0">
      <selection sqref="A1:Q1"/>
    </sheetView>
  </sheetViews>
  <sheetFormatPr defaultColWidth="10.625" defaultRowHeight="12.75"/>
  <cols>
    <col min="1" max="1" width="35.75" style="10" customWidth="1"/>
    <col min="2" max="2" width="1.75" style="10" customWidth="1"/>
    <col min="3" max="3" width="7.75" style="236" customWidth="1"/>
    <col min="4" max="4" width="1.75" style="97" customWidth="1"/>
    <col min="5" max="5" width="7.75" style="236" customWidth="1"/>
    <col min="6" max="6" width="1.75" style="97" customWidth="1"/>
    <col min="7" max="7" width="7.75" style="236" customWidth="1"/>
    <col min="8" max="8" width="1.75" style="97" customWidth="1"/>
    <col min="9" max="9" width="7.75" style="236" customWidth="1"/>
    <col min="10" max="10" width="1.75" style="102" customWidth="1"/>
    <col min="11" max="11" width="7.75" style="242" customWidth="1"/>
    <col min="12" max="12" width="1.75" style="102" customWidth="1"/>
    <col min="13" max="13" width="7.75" style="242" customWidth="1"/>
    <col min="14" max="14" width="1.75" style="102" customWidth="1"/>
    <col min="15" max="15" width="7.75" style="242" customWidth="1"/>
    <col min="16" max="16" width="1.75" style="102" customWidth="1"/>
    <col min="17" max="17" width="7.75" style="242" customWidth="1"/>
    <col min="18" max="16384" width="10.625" style="6"/>
  </cols>
  <sheetData>
    <row r="1" spans="1:235" s="50" customFormat="1" ht="19.899999999999999" customHeight="1">
      <c r="A1" s="865" t="s">
        <v>149</v>
      </c>
      <c r="B1" s="865"/>
      <c r="C1" s="865"/>
      <c r="D1" s="865"/>
      <c r="E1" s="865"/>
      <c r="F1" s="865"/>
      <c r="G1" s="865"/>
      <c r="H1" s="865"/>
      <c r="I1" s="865"/>
      <c r="J1" s="865"/>
      <c r="K1" s="865"/>
      <c r="L1" s="865"/>
      <c r="M1" s="865"/>
      <c r="N1" s="865"/>
      <c r="O1" s="865"/>
      <c r="P1" s="865"/>
      <c r="Q1" s="865"/>
    </row>
    <row r="2" spans="1:235" s="50" customFormat="1" ht="19.899999999999999" customHeight="1">
      <c r="A2" s="865" t="s">
        <v>74</v>
      </c>
      <c r="B2" s="865"/>
      <c r="C2" s="865"/>
      <c r="D2" s="865"/>
      <c r="E2" s="865"/>
      <c r="F2" s="865"/>
      <c r="G2" s="865"/>
      <c r="H2" s="865"/>
      <c r="I2" s="865"/>
      <c r="J2" s="865"/>
      <c r="K2" s="865"/>
      <c r="L2" s="865"/>
      <c r="M2" s="865"/>
      <c r="N2" s="865"/>
      <c r="O2" s="865"/>
      <c r="P2" s="865"/>
      <c r="Q2" s="865"/>
    </row>
    <row r="3" spans="1:235" s="50" customFormat="1" ht="19.899999999999999" customHeight="1">
      <c r="A3" s="865" t="s">
        <v>168</v>
      </c>
      <c r="B3" s="865"/>
      <c r="C3" s="865"/>
      <c r="D3" s="865"/>
      <c r="E3" s="865"/>
      <c r="F3" s="865"/>
      <c r="G3" s="865"/>
      <c r="H3" s="865"/>
      <c r="I3" s="865"/>
      <c r="J3" s="865"/>
      <c r="K3" s="865"/>
      <c r="L3" s="865"/>
      <c r="M3" s="865"/>
      <c r="N3" s="865"/>
      <c r="O3" s="865"/>
      <c r="P3" s="865"/>
      <c r="Q3" s="865"/>
    </row>
    <row r="4" spans="1:235" s="190" customFormat="1" ht="12.75" customHeight="1">
      <c r="A4" s="799" t="s">
        <v>53</v>
      </c>
      <c r="B4" s="799"/>
      <c r="C4" s="799"/>
      <c r="D4" s="799"/>
      <c r="E4" s="799"/>
      <c r="F4" s="799"/>
      <c r="G4" s="799"/>
      <c r="H4" s="799"/>
      <c r="I4" s="799"/>
      <c r="J4" s="799"/>
      <c r="K4" s="799"/>
      <c r="L4" s="799"/>
      <c r="M4" s="799"/>
      <c r="N4" s="799"/>
      <c r="O4" s="799"/>
      <c r="P4" s="799"/>
      <c r="Q4" s="799"/>
      <c r="R4" s="189"/>
      <c r="S4" s="189"/>
      <c r="T4" s="189"/>
      <c r="U4" s="189"/>
      <c r="V4" s="189"/>
      <c r="W4" s="189"/>
      <c r="X4" s="189"/>
      <c r="Y4" s="189"/>
      <c r="Z4" s="189"/>
      <c r="AA4" s="189"/>
      <c r="AB4" s="189"/>
      <c r="AC4" s="189"/>
      <c r="AD4" s="189"/>
      <c r="AE4" s="189"/>
      <c r="AF4" s="189"/>
      <c r="AG4" s="189"/>
      <c r="AH4" s="189"/>
      <c r="AI4" s="189"/>
      <c r="AJ4" s="189"/>
      <c r="AK4" s="189"/>
      <c r="AL4" s="189"/>
      <c r="AM4" s="189"/>
      <c r="AN4" s="189"/>
      <c r="AO4" s="189"/>
      <c r="AP4" s="189"/>
      <c r="AQ4" s="189"/>
      <c r="AR4" s="189"/>
      <c r="AS4" s="189"/>
      <c r="AT4" s="189"/>
      <c r="AU4" s="189"/>
      <c r="AV4" s="189"/>
      <c r="AW4" s="189"/>
      <c r="AX4" s="189"/>
      <c r="AY4" s="189"/>
      <c r="AZ4" s="189"/>
      <c r="BA4" s="189"/>
      <c r="BB4" s="189"/>
      <c r="BC4" s="189"/>
      <c r="BD4" s="189"/>
      <c r="BE4" s="189"/>
      <c r="BF4" s="189"/>
      <c r="BG4" s="189"/>
      <c r="BH4" s="189"/>
      <c r="BI4" s="189"/>
      <c r="BJ4" s="189"/>
      <c r="BK4" s="189"/>
      <c r="BL4" s="189"/>
      <c r="BM4" s="189"/>
      <c r="BN4" s="189"/>
      <c r="BO4" s="189"/>
      <c r="BP4" s="189"/>
      <c r="BQ4" s="189"/>
      <c r="BR4" s="189"/>
      <c r="BS4" s="189"/>
      <c r="BT4" s="189"/>
      <c r="BU4" s="189"/>
      <c r="BV4" s="189"/>
      <c r="BW4" s="189"/>
      <c r="BX4" s="189"/>
      <c r="BY4" s="189"/>
      <c r="BZ4" s="189"/>
      <c r="CA4" s="189"/>
      <c r="CB4" s="189"/>
      <c r="CC4" s="189"/>
      <c r="CD4" s="189"/>
      <c r="CE4" s="189"/>
      <c r="CF4" s="189"/>
      <c r="CG4" s="189"/>
      <c r="CH4" s="189"/>
      <c r="CI4" s="189"/>
      <c r="CJ4" s="189"/>
      <c r="CK4" s="189"/>
      <c r="CL4" s="189"/>
      <c r="CM4" s="189"/>
      <c r="CN4" s="189"/>
      <c r="CO4" s="189"/>
      <c r="CP4" s="189"/>
      <c r="CQ4" s="189"/>
      <c r="CR4" s="189"/>
      <c r="CS4" s="189"/>
      <c r="CT4" s="189"/>
      <c r="CU4" s="189"/>
      <c r="CV4" s="189"/>
      <c r="CW4" s="189"/>
      <c r="CX4" s="189"/>
      <c r="CY4" s="189"/>
      <c r="CZ4" s="189"/>
      <c r="DA4" s="189"/>
      <c r="DB4" s="189"/>
      <c r="DC4" s="189"/>
      <c r="DD4" s="189"/>
      <c r="DE4" s="189"/>
      <c r="DF4" s="189"/>
      <c r="DG4" s="189"/>
      <c r="DH4" s="189"/>
      <c r="DI4" s="189"/>
      <c r="DJ4" s="189"/>
      <c r="DK4" s="189"/>
      <c r="DL4" s="189"/>
      <c r="DM4" s="189"/>
      <c r="DN4" s="189"/>
      <c r="DO4" s="189"/>
      <c r="DP4" s="189"/>
      <c r="DQ4" s="189"/>
      <c r="DR4" s="189"/>
      <c r="DS4" s="189"/>
      <c r="DT4" s="189"/>
      <c r="DU4" s="189"/>
      <c r="DV4" s="189"/>
      <c r="DW4" s="189"/>
      <c r="DX4" s="189"/>
      <c r="DY4" s="189"/>
      <c r="DZ4" s="189"/>
      <c r="EA4" s="189"/>
      <c r="EB4" s="189"/>
      <c r="EC4" s="189"/>
      <c r="ED4" s="189"/>
      <c r="EE4" s="189"/>
      <c r="EF4" s="189"/>
      <c r="EG4" s="189"/>
      <c r="EH4" s="189"/>
      <c r="EI4" s="189"/>
      <c r="EJ4" s="189"/>
      <c r="EK4" s="189"/>
      <c r="EL4" s="189"/>
      <c r="EM4" s="189"/>
      <c r="EN4" s="189"/>
      <c r="EO4" s="189"/>
      <c r="EP4" s="189"/>
      <c r="EQ4" s="189"/>
      <c r="ER4" s="189"/>
      <c r="ES4" s="189"/>
      <c r="ET4" s="189"/>
      <c r="EU4" s="189"/>
      <c r="EV4" s="189"/>
      <c r="EW4" s="189"/>
      <c r="EX4" s="189"/>
      <c r="EY4" s="189"/>
      <c r="EZ4" s="189"/>
      <c r="FA4" s="189"/>
      <c r="FB4" s="189"/>
      <c r="FC4" s="189"/>
      <c r="FD4" s="189"/>
      <c r="FE4" s="189"/>
      <c r="FF4" s="189"/>
      <c r="FG4" s="189"/>
      <c r="FH4" s="189"/>
      <c r="FI4" s="189"/>
      <c r="FJ4" s="189"/>
      <c r="FK4" s="189"/>
      <c r="FL4" s="189"/>
      <c r="FM4" s="189"/>
      <c r="FN4" s="189"/>
      <c r="FO4" s="189"/>
      <c r="FP4" s="189"/>
      <c r="FQ4" s="189"/>
      <c r="FR4" s="189"/>
      <c r="FS4" s="189"/>
      <c r="FT4" s="189"/>
      <c r="FU4" s="189"/>
      <c r="FV4" s="189"/>
      <c r="FW4" s="189"/>
      <c r="FX4" s="189"/>
      <c r="FY4" s="189"/>
      <c r="FZ4" s="189"/>
      <c r="GA4" s="189"/>
      <c r="GB4" s="189"/>
      <c r="GC4" s="189"/>
      <c r="GD4" s="189"/>
      <c r="GE4" s="189"/>
      <c r="GF4" s="189"/>
      <c r="GG4" s="189"/>
      <c r="GH4" s="189"/>
      <c r="GI4" s="189"/>
      <c r="GJ4" s="189"/>
      <c r="GK4" s="189"/>
      <c r="GL4" s="189"/>
      <c r="GM4" s="189"/>
      <c r="GN4" s="189"/>
      <c r="GO4" s="189"/>
      <c r="GP4" s="189"/>
      <c r="GQ4" s="189"/>
      <c r="GR4" s="189"/>
      <c r="GS4" s="189"/>
      <c r="GT4" s="189"/>
      <c r="GU4" s="189"/>
      <c r="GV4" s="189"/>
      <c r="GW4" s="189"/>
      <c r="GX4" s="189"/>
      <c r="GY4" s="189"/>
      <c r="GZ4" s="189"/>
      <c r="HA4" s="189"/>
      <c r="HB4" s="189"/>
      <c r="HC4" s="189"/>
      <c r="HD4" s="189"/>
      <c r="HE4" s="189"/>
      <c r="HF4" s="189"/>
      <c r="HG4" s="189"/>
      <c r="HH4" s="189"/>
      <c r="HI4" s="189"/>
      <c r="HJ4" s="189"/>
      <c r="HK4" s="189"/>
      <c r="HL4" s="189"/>
      <c r="HM4" s="189"/>
      <c r="HN4" s="189"/>
      <c r="HO4" s="189"/>
      <c r="HP4" s="189"/>
      <c r="HQ4" s="189"/>
      <c r="HR4" s="189"/>
      <c r="HS4" s="189"/>
      <c r="HT4" s="189"/>
      <c r="HU4" s="189"/>
      <c r="HV4" s="189"/>
      <c r="HW4" s="189"/>
      <c r="HX4" s="189"/>
      <c r="HY4" s="189"/>
      <c r="HZ4" s="189"/>
      <c r="IA4" s="189"/>
    </row>
    <row r="5" spans="1:235" s="190" customFormat="1" ht="12.75" customHeight="1">
      <c r="A5" s="799" t="s">
        <v>43</v>
      </c>
      <c r="B5" s="799"/>
      <c r="C5" s="799"/>
      <c r="D5" s="799"/>
      <c r="E5" s="799"/>
      <c r="F5" s="799"/>
      <c r="G5" s="799"/>
      <c r="H5" s="799"/>
      <c r="I5" s="799"/>
      <c r="J5" s="799"/>
      <c r="K5" s="799"/>
      <c r="L5" s="799"/>
      <c r="M5" s="799"/>
      <c r="N5" s="799"/>
      <c r="O5" s="799"/>
      <c r="P5" s="799"/>
      <c r="Q5" s="799"/>
    </row>
    <row r="6" spans="1:235" s="47" customFormat="1" ht="15">
      <c r="A6" s="864"/>
      <c r="B6" s="864"/>
      <c r="C6" s="797" t="s">
        <v>2</v>
      </c>
      <c r="D6" s="797"/>
      <c r="E6" s="797"/>
      <c r="F6" s="797"/>
      <c r="G6" s="797"/>
      <c r="H6" s="797"/>
      <c r="I6" s="797"/>
      <c r="J6" s="511"/>
      <c r="K6" s="797" t="s">
        <v>44</v>
      </c>
      <c r="L6" s="797"/>
      <c r="M6" s="797"/>
      <c r="N6" s="797"/>
      <c r="O6" s="797"/>
      <c r="P6" s="797"/>
      <c r="Q6" s="797"/>
    </row>
    <row r="7" spans="1:235" s="12" customFormat="1" ht="25.15" customHeight="1">
      <c r="A7" s="796"/>
      <c r="B7" s="796"/>
      <c r="C7" s="560" t="s">
        <v>289</v>
      </c>
      <c r="D7" s="193"/>
      <c r="E7" s="560" t="s">
        <v>290</v>
      </c>
      <c r="F7" s="193"/>
      <c r="G7" s="560" t="s">
        <v>291</v>
      </c>
      <c r="H7" s="561"/>
      <c r="I7" s="560" t="s">
        <v>292</v>
      </c>
      <c r="J7" s="563"/>
      <c r="K7" s="560" t="s">
        <v>289</v>
      </c>
      <c r="L7" s="561"/>
      <c r="M7" s="560" t="s">
        <v>290</v>
      </c>
      <c r="N7" s="561"/>
      <c r="O7" s="560" t="s">
        <v>291</v>
      </c>
      <c r="P7" s="561"/>
      <c r="Q7" s="560" t="s">
        <v>292</v>
      </c>
    </row>
    <row r="8" spans="1:235" s="12" customFormat="1" ht="15.75">
      <c r="A8" s="796"/>
      <c r="B8" s="796"/>
      <c r="C8" s="796"/>
      <c r="D8" s="796"/>
      <c r="E8" s="796"/>
      <c r="F8" s="796"/>
      <c r="G8" s="796"/>
      <c r="H8" s="796"/>
      <c r="I8" s="796"/>
      <c r="J8" s="796"/>
      <c r="K8" s="796"/>
      <c r="L8" s="796"/>
      <c r="M8" s="796"/>
      <c r="N8" s="796"/>
      <c r="O8" s="796"/>
      <c r="P8" s="796"/>
      <c r="Q8" s="796"/>
    </row>
    <row r="9" spans="1:235" s="47" customFormat="1" ht="15">
      <c r="A9" s="788" t="s">
        <v>144</v>
      </c>
      <c r="B9" s="788"/>
      <c r="C9" s="222">
        <v>1826</v>
      </c>
      <c r="D9" s="338"/>
      <c r="E9" s="222">
        <v>1936</v>
      </c>
      <c r="F9" s="338"/>
      <c r="G9" s="222">
        <v>1836</v>
      </c>
      <c r="H9" s="338"/>
      <c r="I9" s="222">
        <v>2235</v>
      </c>
      <c r="J9" s="203"/>
      <c r="K9" s="222">
        <v>2251</v>
      </c>
      <c r="L9" s="203"/>
      <c r="M9" s="222">
        <v>2272</v>
      </c>
      <c r="N9" s="203"/>
      <c r="O9" s="222">
        <v>2253</v>
      </c>
      <c r="P9" s="203"/>
      <c r="Q9" s="222">
        <v>2756</v>
      </c>
    </row>
    <row r="10" spans="1:235" s="47" customFormat="1" ht="15">
      <c r="A10" s="796"/>
      <c r="B10" s="796"/>
      <c r="C10" s="796"/>
      <c r="D10" s="796"/>
      <c r="E10" s="796"/>
      <c r="F10" s="796"/>
      <c r="G10" s="796"/>
      <c r="H10" s="796"/>
      <c r="I10" s="796"/>
      <c r="J10" s="796"/>
      <c r="K10" s="796"/>
      <c r="L10" s="796"/>
      <c r="M10" s="796"/>
      <c r="N10" s="796"/>
      <c r="O10" s="796"/>
      <c r="P10" s="796"/>
      <c r="Q10" s="796"/>
    </row>
    <row r="11" spans="1:235" s="47" customFormat="1" ht="15">
      <c r="A11" s="412" t="s">
        <v>60</v>
      </c>
      <c r="B11" s="412"/>
      <c r="C11" s="412"/>
      <c r="D11" s="412"/>
      <c r="E11" s="412"/>
      <c r="F11" s="412"/>
      <c r="G11" s="412"/>
      <c r="H11" s="412"/>
      <c r="I11" s="412"/>
      <c r="J11" s="412"/>
      <c r="K11" s="412"/>
      <c r="L11" s="412"/>
      <c r="M11" s="412"/>
      <c r="N11" s="412"/>
      <c r="O11" s="412"/>
      <c r="P11" s="412"/>
      <c r="Q11" s="412"/>
    </row>
    <row r="12" spans="1:235" s="51" customFormat="1" ht="17.850000000000001" customHeight="1">
      <c r="A12" s="380" t="s">
        <v>201</v>
      </c>
      <c r="B12" s="380"/>
      <c r="C12" s="221">
        <v>858</v>
      </c>
      <c r="D12" s="221"/>
      <c r="E12" s="221">
        <v>915</v>
      </c>
      <c r="F12" s="221"/>
      <c r="G12" s="221">
        <v>911</v>
      </c>
      <c r="H12" s="221"/>
      <c r="I12" s="221">
        <v>982</v>
      </c>
      <c r="J12" s="221"/>
      <c r="K12" s="221">
        <v>988</v>
      </c>
      <c r="L12" s="221"/>
      <c r="M12" s="221">
        <v>1029</v>
      </c>
      <c r="N12" s="221"/>
      <c r="O12" s="221">
        <v>1014</v>
      </c>
      <c r="P12" s="221"/>
      <c r="Q12" s="221">
        <v>1109</v>
      </c>
    </row>
    <row r="13" spans="1:235" s="51" customFormat="1" ht="17.850000000000001" customHeight="1">
      <c r="A13" s="380" t="s">
        <v>202</v>
      </c>
      <c r="B13" s="380"/>
      <c r="C13" s="221">
        <v>170</v>
      </c>
      <c r="D13" s="221"/>
      <c r="E13" s="221">
        <v>209</v>
      </c>
      <c r="F13" s="221"/>
      <c r="G13" s="221">
        <v>203</v>
      </c>
      <c r="H13" s="221"/>
      <c r="I13" s="221">
        <v>245</v>
      </c>
      <c r="J13" s="221"/>
      <c r="K13" s="221">
        <v>239</v>
      </c>
      <c r="L13" s="221"/>
      <c r="M13" s="221">
        <v>244</v>
      </c>
      <c r="N13" s="221"/>
      <c r="O13" s="221">
        <v>237</v>
      </c>
      <c r="P13" s="221"/>
      <c r="Q13" s="221">
        <v>256</v>
      </c>
    </row>
    <row r="14" spans="1:235" s="51" customFormat="1" ht="17.850000000000001" customHeight="1">
      <c r="A14" s="380" t="s">
        <v>246</v>
      </c>
      <c r="B14" s="48"/>
      <c r="C14" s="221">
        <v>56</v>
      </c>
      <c r="D14" s="221"/>
      <c r="E14" s="221">
        <v>59</v>
      </c>
      <c r="F14" s="221"/>
      <c r="G14" s="221">
        <v>57</v>
      </c>
      <c r="H14" s="221"/>
      <c r="I14" s="221">
        <v>57</v>
      </c>
      <c r="J14" s="221"/>
      <c r="K14" s="221">
        <v>59</v>
      </c>
      <c r="L14" s="221"/>
      <c r="M14" s="221">
        <v>62</v>
      </c>
      <c r="N14" s="221"/>
      <c r="O14" s="221">
        <v>61</v>
      </c>
      <c r="P14" s="221"/>
      <c r="Q14" s="221">
        <v>63</v>
      </c>
    </row>
    <row r="15" spans="1:235" s="51" customFormat="1" ht="17.850000000000001" customHeight="1">
      <c r="A15" s="46" t="s">
        <v>204</v>
      </c>
      <c r="B15" s="385"/>
      <c r="C15" s="221">
        <v>106</v>
      </c>
      <c r="D15" s="221"/>
      <c r="E15" s="221">
        <v>105</v>
      </c>
      <c r="F15" s="221"/>
      <c r="G15" s="221">
        <v>104</v>
      </c>
      <c r="H15" s="221"/>
      <c r="I15" s="221">
        <v>102</v>
      </c>
      <c r="J15" s="221"/>
      <c r="K15" s="221">
        <v>99</v>
      </c>
      <c r="L15" s="221"/>
      <c r="M15" s="221">
        <v>105</v>
      </c>
      <c r="N15" s="221"/>
      <c r="O15" s="221">
        <v>99</v>
      </c>
      <c r="P15" s="221"/>
      <c r="Q15" s="221">
        <v>103</v>
      </c>
    </row>
    <row r="16" spans="1:235" s="51" customFormat="1" ht="17.850000000000001" customHeight="1">
      <c r="A16" s="46" t="s">
        <v>205</v>
      </c>
      <c r="B16" s="46"/>
      <c r="C16" s="221">
        <v>65</v>
      </c>
      <c r="D16" s="221"/>
      <c r="E16" s="221">
        <v>90</v>
      </c>
      <c r="F16" s="221"/>
      <c r="G16" s="221">
        <v>103</v>
      </c>
      <c r="H16" s="221"/>
      <c r="I16" s="221">
        <v>140</v>
      </c>
      <c r="J16" s="221"/>
      <c r="K16" s="221">
        <v>135</v>
      </c>
      <c r="L16" s="221"/>
      <c r="M16" s="221">
        <v>147</v>
      </c>
      <c r="N16" s="221"/>
      <c r="O16" s="221">
        <v>152</v>
      </c>
      <c r="P16" s="221"/>
      <c r="Q16" s="221">
        <v>228</v>
      </c>
    </row>
    <row r="17" spans="1:17" s="51" customFormat="1" ht="17.850000000000001" customHeight="1">
      <c r="A17" s="46" t="s">
        <v>206</v>
      </c>
      <c r="B17" s="46"/>
      <c r="C17" s="221">
        <v>53</v>
      </c>
      <c r="D17" s="221"/>
      <c r="E17" s="221">
        <v>57</v>
      </c>
      <c r="F17" s="221"/>
      <c r="G17" s="221">
        <v>54</v>
      </c>
      <c r="H17" s="221"/>
      <c r="I17" s="221">
        <v>63</v>
      </c>
      <c r="J17" s="221"/>
      <c r="K17" s="221">
        <v>63</v>
      </c>
      <c r="L17" s="221"/>
      <c r="M17" s="221">
        <v>67</v>
      </c>
      <c r="N17" s="221"/>
      <c r="O17" s="221">
        <v>65</v>
      </c>
      <c r="P17" s="221"/>
      <c r="Q17" s="221">
        <v>79</v>
      </c>
    </row>
    <row r="18" spans="1:17" s="51" customFormat="1" ht="17.850000000000001" customHeight="1">
      <c r="A18" s="46" t="s">
        <v>226</v>
      </c>
      <c r="B18" s="46"/>
      <c r="C18" s="221">
        <v>119</v>
      </c>
      <c r="D18" s="221"/>
      <c r="E18" s="221">
        <v>122</v>
      </c>
      <c r="F18" s="221"/>
      <c r="G18" s="221">
        <v>128</v>
      </c>
      <c r="H18" s="221"/>
      <c r="I18" s="221">
        <v>136</v>
      </c>
      <c r="J18" s="221"/>
      <c r="K18" s="221">
        <v>126</v>
      </c>
      <c r="L18" s="221"/>
      <c r="M18" s="221">
        <v>132</v>
      </c>
      <c r="N18" s="221"/>
      <c r="O18" s="221">
        <v>128</v>
      </c>
      <c r="P18" s="221"/>
      <c r="Q18" s="221">
        <v>131</v>
      </c>
    </row>
    <row r="19" spans="1:17" ht="17.850000000000001" customHeight="1">
      <c r="A19" s="46" t="s">
        <v>207</v>
      </c>
      <c r="B19" s="46"/>
      <c r="C19" s="220">
        <v>125</v>
      </c>
      <c r="D19" s="347"/>
      <c r="E19" s="220">
        <v>127</v>
      </c>
      <c r="F19" s="347"/>
      <c r="G19" s="220">
        <v>157</v>
      </c>
      <c r="H19" s="347"/>
      <c r="I19" s="220">
        <v>150</v>
      </c>
      <c r="J19" s="347"/>
      <c r="K19" s="220">
        <v>152</v>
      </c>
      <c r="L19" s="347"/>
      <c r="M19" s="220">
        <v>152</v>
      </c>
      <c r="N19" s="347"/>
      <c r="O19" s="220">
        <v>160</v>
      </c>
      <c r="P19" s="347"/>
      <c r="Q19" s="220">
        <v>185</v>
      </c>
    </row>
    <row r="20" spans="1:17" s="47" customFormat="1" ht="15">
      <c r="A20" s="796"/>
      <c r="B20" s="796"/>
      <c r="C20" s="202">
        <v>1552</v>
      </c>
      <c r="D20" s="202"/>
      <c r="E20" s="202">
        <v>1684</v>
      </c>
      <c r="F20" s="202"/>
      <c r="G20" s="202">
        <v>1717</v>
      </c>
      <c r="H20" s="202"/>
      <c r="I20" s="202">
        <v>1875</v>
      </c>
      <c r="J20" s="203"/>
      <c r="K20" s="202">
        <v>1861</v>
      </c>
      <c r="L20" s="203"/>
      <c r="M20" s="202">
        <v>1938</v>
      </c>
      <c r="N20" s="203"/>
      <c r="O20" s="202">
        <v>1916</v>
      </c>
      <c r="P20" s="203"/>
      <c r="Q20" s="202">
        <v>2154</v>
      </c>
    </row>
    <row r="21" spans="1:17" s="70" customFormat="1" ht="15">
      <c r="A21" s="788"/>
      <c r="B21" s="788"/>
      <c r="C21" s="788"/>
      <c r="D21" s="788"/>
      <c r="E21" s="788"/>
      <c r="F21" s="788"/>
      <c r="G21" s="788"/>
      <c r="H21" s="788"/>
      <c r="I21" s="788"/>
      <c r="J21" s="788"/>
      <c r="K21" s="788"/>
      <c r="L21" s="788"/>
      <c r="M21" s="788"/>
      <c r="N21" s="788"/>
      <c r="O21" s="788"/>
      <c r="P21" s="788"/>
      <c r="Q21" s="788"/>
    </row>
    <row r="22" spans="1:17" s="47" customFormat="1" ht="15.75" thickBot="1">
      <c r="A22" s="788" t="s">
        <v>101</v>
      </c>
      <c r="B22" s="788"/>
      <c r="C22" s="350">
        <v>274</v>
      </c>
      <c r="D22" s="476"/>
      <c r="E22" s="350">
        <v>252</v>
      </c>
      <c r="F22" s="476"/>
      <c r="G22" s="350">
        <v>119</v>
      </c>
      <c r="H22" s="476"/>
      <c r="I22" s="350">
        <v>360</v>
      </c>
      <c r="J22" s="203"/>
      <c r="K22" s="350">
        <v>390</v>
      </c>
      <c r="L22" s="203"/>
      <c r="M22" s="350">
        <v>334</v>
      </c>
      <c r="N22" s="203"/>
      <c r="O22" s="350">
        <v>337</v>
      </c>
      <c r="P22" s="203"/>
      <c r="Q22" s="350">
        <v>602</v>
      </c>
    </row>
    <row r="23" spans="1:17" s="47" customFormat="1" ht="15.75" thickTop="1">
      <c r="A23" s="788"/>
      <c r="B23" s="788"/>
      <c r="C23" s="788"/>
      <c r="D23" s="788"/>
      <c r="E23" s="788"/>
      <c r="F23" s="788"/>
      <c r="G23" s="788"/>
      <c r="H23" s="788"/>
      <c r="I23" s="788"/>
      <c r="J23" s="788"/>
      <c r="K23" s="788"/>
      <c r="L23" s="788"/>
      <c r="M23" s="788"/>
      <c r="N23" s="788"/>
      <c r="O23" s="788"/>
      <c r="P23" s="788"/>
      <c r="Q23" s="788"/>
    </row>
    <row r="24" spans="1:17" s="47" customFormat="1" ht="15">
      <c r="A24" s="801" t="s">
        <v>68</v>
      </c>
      <c r="B24" s="801"/>
      <c r="C24" s="801"/>
      <c r="D24" s="801"/>
      <c r="E24" s="801"/>
      <c r="F24" s="801"/>
      <c r="G24" s="801"/>
      <c r="H24" s="801"/>
      <c r="I24" s="801"/>
      <c r="J24" s="801"/>
      <c r="K24" s="801"/>
      <c r="L24" s="801"/>
      <c r="M24" s="801"/>
      <c r="N24" s="801"/>
      <c r="O24" s="801"/>
      <c r="P24" s="801"/>
      <c r="Q24" s="801"/>
    </row>
    <row r="25" spans="1:17" s="47" customFormat="1" ht="15">
      <c r="A25" s="788"/>
      <c r="B25" s="788"/>
      <c r="C25" s="788"/>
      <c r="D25" s="788"/>
      <c r="E25" s="788"/>
      <c r="F25" s="788"/>
      <c r="G25" s="788"/>
      <c r="H25" s="788"/>
      <c r="I25" s="788"/>
      <c r="J25" s="788"/>
      <c r="K25" s="788"/>
      <c r="L25" s="788"/>
      <c r="M25" s="788"/>
      <c r="N25" s="788"/>
      <c r="O25" s="788"/>
      <c r="P25" s="788"/>
      <c r="Q25" s="788"/>
    </row>
    <row r="26" spans="1:17" s="47" customFormat="1" ht="15">
      <c r="A26" s="788" t="s">
        <v>69</v>
      </c>
      <c r="B26" s="788"/>
      <c r="C26" s="359">
        <v>0.15</v>
      </c>
      <c r="D26" s="359"/>
      <c r="E26" s="359">
        <v>0.13</v>
      </c>
      <c r="F26" s="359"/>
      <c r="G26" s="359">
        <v>6.5000000000000002E-2</v>
      </c>
      <c r="H26" s="359"/>
      <c r="I26" s="359">
        <v>0.161</v>
      </c>
      <c r="J26" s="203"/>
      <c r="K26" s="359">
        <v>0.17299999999999999</v>
      </c>
      <c r="L26" s="203"/>
      <c r="M26" s="359">
        <v>0.14699999999999999</v>
      </c>
      <c r="N26" s="203"/>
      <c r="O26" s="359">
        <v>0.15</v>
      </c>
      <c r="P26" s="203"/>
      <c r="Q26" s="359">
        <v>0.218</v>
      </c>
    </row>
    <row r="27" spans="1:17" s="47" customFormat="1" ht="15">
      <c r="A27" s="796"/>
      <c r="B27" s="796"/>
      <c r="C27" s="796"/>
      <c r="D27" s="796"/>
      <c r="E27" s="796"/>
      <c r="F27" s="796"/>
      <c r="G27" s="796"/>
      <c r="H27" s="796"/>
      <c r="I27" s="796"/>
      <c r="J27" s="796"/>
      <c r="K27" s="796"/>
      <c r="L27" s="796"/>
      <c r="M27" s="796"/>
      <c r="N27" s="796"/>
      <c r="O27" s="796"/>
      <c r="P27" s="796"/>
      <c r="Q27" s="796"/>
    </row>
    <row r="28" spans="1:17" s="47" customFormat="1" ht="16.149999999999999" customHeight="1">
      <c r="A28" s="796"/>
      <c r="B28" s="796"/>
      <c r="C28" s="797" t="s">
        <v>119</v>
      </c>
      <c r="D28" s="797"/>
      <c r="E28" s="797"/>
      <c r="F28" s="797"/>
      <c r="G28" s="797"/>
      <c r="H28" s="797"/>
      <c r="I28" s="797"/>
      <c r="J28" s="510"/>
      <c r="K28" s="797" t="s">
        <v>169</v>
      </c>
      <c r="L28" s="797"/>
      <c r="M28" s="797"/>
      <c r="N28" s="797"/>
      <c r="O28" s="797"/>
      <c r="P28" s="797"/>
      <c r="Q28" s="797"/>
    </row>
    <row r="29" spans="1:17" s="12" customFormat="1" ht="25.15" customHeight="1">
      <c r="A29" s="796"/>
      <c r="B29" s="796"/>
      <c r="C29" s="560" t="s">
        <v>289</v>
      </c>
      <c r="D29" s="193"/>
      <c r="E29" s="560" t="s">
        <v>290</v>
      </c>
      <c r="F29" s="193"/>
      <c r="G29" s="560" t="s">
        <v>291</v>
      </c>
      <c r="H29" s="561"/>
      <c r="I29" s="560" t="s">
        <v>292</v>
      </c>
      <c r="J29" s="563"/>
      <c r="K29" s="560" t="s">
        <v>289</v>
      </c>
      <c r="L29" s="561"/>
      <c r="M29" s="560" t="s">
        <v>290</v>
      </c>
      <c r="N29" s="561"/>
      <c r="O29" s="560" t="s">
        <v>291</v>
      </c>
      <c r="P29" s="561"/>
      <c r="Q29" s="560" t="s">
        <v>292</v>
      </c>
    </row>
    <row r="30" spans="1:17" s="12" customFormat="1" ht="15.75">
      <c r="A30" s="864"/>
      <c r="B30" s="864"/>
      <c r="C30" s="864"/>
      <c r="D30" s="864"/>
      <c r="E30" s="864"/>
      <c r="F30" s="864"/>
      <c r="G30" s="864"/>
      <c r="H30" s="864"/>
      <c r="I30" s="864"/>
      <c r="J30" s="864"/>
      <c r="K30" s="864"/>
      <c r="L30" s="864"/>
      <c r="M30" s="864"/>
      <c r="N30" s="864"/>
      <c r="O30" s="864"/>
      <c r="P30" s="864"/>
      <c r="Q30" s="864"/>
    </row>
    <row r="31" spans="1:17" s="47" customFormat="1" ht="15">
      <c r="A31" s="765" t="s">
        <v>144</v>
      </c>
      <c r="B31" s="765"/>
      <c r="C31" s="222">
        <v>2723</v>
      </c>
      <c r="D31" s="338"/>
      <c r="E31" s="222">
        <v>2454</v>
      </c>
      <c r="F31" s="338"/>
      <c r="G31" s="222">
        <v>2186</v>
      </c>
      <c r="H31" s="338"/>
      <c r="I31" s="222">
        <v>2269</v>
      </c>
      <c r="J31" s="338"/>
      <c r="K31" s="222">
        <v>2291</v>
      </c>
      <c r="L31" s="338"/>
      <c r="M31" s="222">
        <v>2360</v>
      </c>
      <c r="N31" s="338"/>
      <c r="O31" s="222">
        <v>2125</v>
      </c>
      <c r="P31" s="338"/>
      <c r="Q31" s="222">
        <v>2306</v>
      </c>
    </row>
    <row r="32" spans="1:17" s="47" customFormat="1" ht="15">
      <c r="A32" s="868"/>
      <c r="B32" s="868"/>
      <c r="C32" s="868"/>
      <c r="D32" s="868"/>
      <c r="E32" s="868"/>
      <c r="F32" s="868"/>
      <c r="G32" s="868"/>
      <c r="H32" s="868"/>
      <c r="I32" s="868"/>
      <c r="J32" s="868"/>
      <c r="K32" s="868"/>
      <c r="L32" s="868"/>
      <c r="M32" s="868"/>
      <c r="N32" s="868"/>
      <c r="O32" s="868"/>
      <c r="P32" s="868"/>
      <c r="Q32" s="868"/>
    </row>
    <row r="33" spans="1:17" s="47" customFormat="1" ht="15">
      <c r="A33" s="477" t="s">
        <v>60</v>
      </c>
      <c r="B33" s="477"/>
      <c r="C33" s="477"/>
      <c r="D33" s="477"/>
      <c r="E33" s="477"/>
      <c r="F33" s="477"/>
      <c r="G33" s="477"/>
      <c r="H33" s="477"/>
      <c r="I33" s="477"/>
      <c r="J33" s="477"/>
      <c r="K33" s="477"/>
      <c r="L33" s="477"/>
      <c r="M33" s="477"/>
      <c r="N33" s="477"/>
      <c r="O33" s="477"/>
      <c r="P33" s="477"/>
      <c r="Q33" s="477"/>
    </row>
    <row r="34" spans="1:17" s="3" customFormat="1" ht="15">
      <c r="A34" s="765" t="s">
        <v>201</v>
      </c>
      <c r="B34" s="765"/>
      <c r="C34" s="221">
        <v>1059</v>
      </c>
      <c r="D34" s="221"/>
      <c r="E34" s="221">
        <v>1039</v>
      </c>
      <c r="F34" s="221"/>
      <c r="G34" s="221">
        <v>946</v>
      </c>
      <c r="H34" s="221"/>
      <c r="I34" s="221">
        <v>958</v>
      </c>
      <c r="J34" s="221"/>
      <c r="K34" s="221">
        <v>973</v>
      </c>
      <c r="L34" s="221"/>
      <c r="M34" s="221">
        <v>1007</v>
      </c>
      <c r="N34" s="221"/>
      <c r="O34" s="221">
        <v>949</v>
      </c>
      <c r="P34" s="221"/>
      <c r="Q34" s="221">
        <v>951</v>
      </c>
    </row>
    <row r="35" spans="1:17" s="3" customFormat="1" ht="15">
      <c r="A35" s="575" t="s">
        <v>202</v>
      </c>
      <c r="B35" s="176"/>
      <c r="C35" s="221">
        <v>221</v>
      </c>
      <c r="D35" s="221"/>
      <c r="E35" s="221">
        <v>187</v>
      </c>
      <c r="F35" s="221"/>
      <c r="G35" s="221">
        <v>172</v>
      </c>
      <c r="H35" s="221"/>
      <c r="I35" s="221">
        <v>151</v>
      </c>
      <c r="J35" s="221"/>
      <c r="K35" s="221">
        <v>149</v>
      </c>
      <c r="L35" s="221"/>
      <c r="M35" s="221">
        <v>163</v>
      </c>
      <c r="N35" s="221"/>
      <c r="O35" s="221">
        <v>158</v>
      </c>
      <c r="P35" s="221"/>
      <c r="Q35" s="221">
        <v>148</v>
      </c>
    </row>
    <row r="36" spans="1:17" s="3" customFormat="1" ht="15">
      <c r="A36" s="105" t="s">
        <v>246</v>
      </c>
      <c r="B36" s="176"/>
      <c r="C36" s="221">
        <v>65</v>
      </c>
      <c r="D36" s="221"/>
      <c r="E36" s="221">
        <v>66</v>
      </c>
      <c r="F36" s="221"/>
      <c r="G36" s="221">
        <v>67</v>
      </c>
      <c r="H36" s="221"/>
      <c r="I36" s="221">
        <v>68</v>
      </c>
      <c r="J36" s="221"/>
      <c r="K36" s="221">
        <v>68</v>
      </c>
      <c r="L36" s="221"/>
      <c r="M36" s="221">
        <v>68</v>
      </c>
      <c r="N36" s="221"/>
      <c r="O36" s="221">
        <v>69</v>
      </c>
      <c r="P36" s="221"/>
      <c r="Q36" s="221">
        <v>70</v>
      </c>
    </row>
    <row r="37" spans="1:17" s="3" customFormat="1" ht="15">
      <c r="A37" s="576" t="s">
        <v>204</v>
      </c>
      <c r="B37" s="176"/>
      <c r="C37" s="221">
        <v>106</v>
      </c>
      <c r="D37" s="221"/>
      <c r="E37" s="221">
        <v>103</v>
      </c>
      <c r="F37" s="221"/>
      <c r="G37" s="221">
        <v>74</v>
      </c>
      <c r="H37" s="221"/>
      <c r="I37" s="221">
        <v>104</v>
      </c>
      <c r="J37" s="221"/>
      <c r="K37" s="221">
        <v>107</v>
      </c>
      <c r="L37" s="221"/>
      <c r="M37" s="221">
        <v>81</v>
      </c>
      <c r="N37" s="221"/>
      <c r="O37" s="221">
        <v>107</v>
      </c>
      <c r="P37" s="221"/>
      <c r="Q37" s="221">
        <v>107</v>
      </c>
    </row>
    <row r="38" spans="1:17" s="3" customFormat="1" ht="15">
      <c r="A38" s="104" t="s">
        <v>205</v>
      </c>
      <c r="B38" s="176"/>
      <c r="C38" s="221">
        <v>228</v>
      </c>
      <c r="D38" s="221"/>
      <c r="E38" s="221">
        <v>211</v>
      </c>
      <c r="F38" s="221"/>
      <c r="G38" s="221">
        <v>162</v>
      </c>
      <c r="H38" s="221"/>
      <c r="I38" s="221">
        <v>147</v>
      </c>
      <c r="J38" s="221"/>
      <c r="K38" s="221">
        <v>138</v>
      </c>
      <c r="L38" s="221"/>
      <c r="M38" s="221">
        <v>165</v>
      </c>
      <c r="N38" s="221"/>
      <c r="O38" s="221">
        <v>133</v>
      </c>
      <c r="P38" s="221"/>
      <c r="Q38" s="221">
        <v>134</v>
      </c>
    </row>
    <row r="39" spans="1:17" s="3" customFormat="1" ht="15">
      <c r="A39" s="104" t="s">
        <v>206</v>
      </c>
      <c r="B39" s="176"/>
      <c r="C39" s="221">
        <v>80</v>
      </c>
      <c r="D39" s="221"/>
      <c r="E39" s="221">
        <v>88</v>
      </c>
      <c r="F39" s="221"/>
      <c r="G39" s="221">
        <v>76</v>
      </c>
      <c r="H39" s="221"/>
      <c r="I39" s="221">
        <v>74</v>
      </c>
      <c r="J39" s="221"/>
      <c r="K39" s="221">
        <v>75</v>
      </c>
      <c r="L39" s="221"/>
      <c r="M39" s="221">
        <v>93</v>
      </c>
      <c r="N39" s="221"/>
      <c r="O39" s="221">
        <v>78</v>
      </c>
      <c r="P39" s="221"/>
      <c r="Q39" s="221">
        <v>82</v>
      </c>
    </row>
    <row r="40" spans="1:17" s="3" customFormat="1" ht="15">
      <c r="A40" s="104" t="s">
        <v>226</v>
      </c>
      <c r="B40" s="176"/>
      <c r="C40" s="221">
        <v>132</v>
      </c>
      <c r="D40" s="221"/>
      <c r="E40" s="221">
        <v>130</v>
      </c>
      <c r="F40" s="221"/>
      <c r="G40" s="221">
        <v>131</v>
      </c>
      <c r="H40" s="221"/>
      <c r="I40" s="221">
        <v>133</v>
      </c>
      <c r="J40" s="221"/>
      <c r="K40" s="221">
        <v>135</v>
      </c>
      <c r="L40" s="221"/>
      <c r="M40" s="221">
        <v>130</v>
      </c>
      <c r="N40" s="221"/>
      <c r="O40" s="221">
        <v>129</v>
      </c>
      <c r="P40" s="221"/>
      <c r="Q40" s="221">
        <v>134</v>
      </c>
    </row>
    <row r="41" spans="1:17" s="47" customFormat="1" ht="15">
      <c r="A41" s="104" t="s">
        <v>207</v>
      </c>
      <c r="B41" s="105"/>
      <c r="C41" s="220">
        <v>181</v>
      </c>
      <c r="D41" s="347"/>
      <c r="E41" s="220">
        <v>190</v>
      </c>
      <c r="F41" s="347"/>
      <c r="G41" s="220">
        <v>172</v>
      </c>
      <c r="H41" s="347"/>
      <c r="I41" s="220">
        <v>186</v>
      </c>
      <c r="J41" s="347"/>
      <c r="K41" s="220">
        <v>165</v>
      </c>
      <c r="L41" s="347"/>
      <c r="M41" s="220">
        <v>166</v>
      </c>
      <c r="N41" s="347"/>
      <c r="O41" s="220">
        <v>162</v>
      </c>
      <c r="P41" s="347"/>
      <c r="Q41" s="620">
        <v>174</v>
      </c>
    </row>
    <row r="42" spans="1:17" s="47" customFormat="1" ht="15">
      <c r="A42" s="868"/>
      <c r="B42" s="868"/>
      <c r="C42" s="202">
        <v>2072</v>
      </c>
      <c r="D42" s="202"/>
      <c r="E42" s="202">
        <v>2014</v>
      </c>
      <c r="F42" s="202"/>
      <c r="G42" s="202">
        <v>1800</v>
      </c>
      <c r="H42" s="202"/>
      <c r="I42" s="202">
        <v>1821</v>
      </c>
      <c r="J42" s="202"/>
      <c r="K42" s="202">
        <v>1810</v>
      </c>
      <c r="L42" s="202"/>
      <c r="M42" s="202">
        <v>1873</v>
      </c>
      <c r="N42" s="202"/>
      <c r="O42" s="202">
        <v>1785</v>
      </c>
      <c r="P42" s="202"/>
      <c r="Q42" s="619">
        <f>SUM(Q34:Q41)</f>
        <v>1800</v>
      </c>
    </row>
    <row r="43" spans="1:17" s="70" customFormat="1" ht="15">
      <c r="A43" s="868"/>
      <c r="B43" s="868"/>
      <c r="C43" s="868"/>
      <c r="D43" s="868"/>
      <c r="E43" s="868"/>
      <c r="F43" s="868"/>
      <c r="G43" s="868"/>
      <c r="H43" s="868"/>
      <c r="I43" s="868"/>
      <c r="J43" s="868"/>
      <c r="K43" s="868"/>
      <c r="L43" s="868"/>
      <c r="M43" s="868"/>
      <c r="N43" s="868"/>
      <c r="O43" s="868"/>
      <c r="P43" s="868"/>
      <c r="Q43" s="868"/>
    </row>
    <row r="44" spans="1:17" s="47" customFormat="1" ht="15.75" thickBot="1">
      <c r="A44" s="765" t="s">
        <v>101</v>
      </c>
      <c r="B44" s="765"/>
      <c r="C44" s="350">
        <v>651</v>
      </c>
      <c r="D44" s="476"/>
      <c r="E44" s="350">
        <v>440</v>
      </c>
      <c r="F44" s="476"/>
      <c r="G44" s="350">
        <v>386</v>
      </c>
      <c r="H44" s="476"/>
      <c r="I44" s="350">
        <v>448</v>
      </c>
      <c r="J44" s="476"/>
      <c r="K44" s="350">
        <v>481</v>
      </c>
      <c r="L44" s="476"/>
      <c r="M44" s="350">
        <v>487</v>
      </c>
      <c r="N44" s="476"/>
      <c r="O44" s="350">
        <v>340</v>
      </c>
      <c r="P44" s="476"/>
      <c r="Q44" s="350">
        <f>Q31-Q42</f>
        <v>506</v>
      </c>
    </row>
    <row r="45" spans="1:17" s="47" customFormat="1" ht="16.149999999999999" customHeight="1" thickTop="1">
      <c r="A45" s="868"/>
      <c r="B45" s="868"/>
      <c r="C45" s="868"/>
      <c r="D45" s="868"/>
      <c r="E45" s="868"/>
      <c r="F45" s="868"/>
      <c r="G45" s="868"/>
      <c r="H45" s="868"/>
      <c r="I45" s="868"/>
      <c r="J45" s="868"/>
      <c r="K45" s="868"/>
      <c r="L45" s="868"/>
      <c r="M45" s="868"/>
      <c r="N45" s="868"/>
      <c r="O45" s="868"/>
      <c r="P45" s="868"/>
      <c r="Q45" s="868"/>
    </row>
    <row r="46" spans="1:17" s="47" customFormat="1" ht="15">
      <c r="A46" s="577" t="s">
        <v>68</v>
      </c>
      <c r="B46" s="577"/>
      <c r="C46" s="477"/>
      <c r="D46" s="577"/>
      <c r="E46" s="477"/>
      <c r="F46" s="577"/>
      <c r="G46" s="477"/>
      <c r="H46" s="577"/>
      <c r="I46" s="477"/>
      <c r="J46" s="577"/>
      <c r="K46" s="477"/>
      <c r="L46" s="577"/>
      <c r="M46" s="477"/>
      <c r="N46" s="577"/>
      <c r="O46" s="477"/>
      <c r="P46" s="577"/>
      <c r="Q46" s="477"/>
    </row>
    <row r="47" spans="1:17" s="47" customFormat="1" ht="15">
      <c r="A47" s="868"/>
      <c r="B47" s="868"/>
      <c r="C47" s="868"/>
      <c r="D47" s="868"/>
      <c r="E47" s="868"/>
      <c r="F47" s="868"/>
      <c r="G47" s="868"/>
      <c r="H47" s="868"/>
      <c r="I47" s="868"/>
      <c r="J47" s="868"/>
      <c r="K47" s="868"/>
      <c r="L47" s="868"/>
      <c r="M47" s="868"/>
      <c r="N47" s="868"/>
      <c r="O47" s="868"/>
      <c r="P47" s="868"/>
      <c r="Q47" s="868"/>
    </row>
    <row r="48" spans="1:17" s="47" customFormat="1" ht="15">
      <c r="A48" s="765" t="s">
        <v>69</v>
      </c>
      <c r="B48" s="765"/>
      <c r="C48" s="359">
        <v>0.23899999999999999</v>
      </c>
      <c r="D48" s="359"/>
      <c r="E48" s="359">
        <v>0.17899999999999999</v>
      </c>
      <c r="F48" s="359"/>
      <c r="G48" s="359">
        <v>0.17699999999999999</v>
      </c>
      <c r="H48" s="359"/>
      <c r="I48" s="359">
        <v>0.19700000000000001</v>
      </c>
      <c r="J48" s="359"/>
      <c r="K48" s="359">
        <v>0.21</v>
      </c>
      <c r="L48" s="359"/>
      <c r="M48" s="359">
        <v>0.20599999999999999</v>
      </c>
      <c r="N48" s="359"/>
      <c r="O48" s="359">
        <v>0.16</v>
      </c>
      <c r="P48" s="359"/>
      <c r="Q48" s="359">
        <v>0.219</v>
      </c>
    </row>
    <row r="49" spans="1:17">
      <c r="A49" s="876"/>
      <c r="B49" s="876"/>
      <c r="C49" s="876"/>
      <c r="D49" s="876"/>
      <c r="E49" s="876"/>
      <c r="F49" s="876"/>
      <c r="G49" s="876"/>
      <c r="H49" s="876"/>
      <c r="I49" s="876"/>
      <c r="J49" s="876"/>
      <c r="K49" s="876"/>
      <c r="L49" s="876"/>
      <c r="M49" s="876"/>
      <c r="N49" s="876"/>
      <c r="O49" s="876"/>
      <c r="P49" s="876"/>
      <c r="Q49" s="876"/>
    </row>
    <row r="50" spans="1:17" ht="15" customHeight="1">
      <c r="A50" s="779" t="s">
        <v>82</v>
      </c>
      <c r="B50" s="779"/>
      <c r="C50" s="779"/>
      <c r="D50" s="779"/>
      <c r="E50" s="779"/>
      <c r="F50" s="779"/>
      <c r="G50" s="779"/>
      <c r="H50" s="779"/>
      <c r="I50" s="779"/>
      <c r="J50" s="779"/>
      <c r="K50" s="779"/>
      <c r="L50" s="779"/>
      <c r="M50" s="779"/>
      <c r="N50" s="779"/>
      <c r="O50" s="779"/>
      <c r="P50" s="779"/>
      <c r="Q50" s="779"/>
    </row>
  </sheetData>
  <mergeCells count="36">
    <mergeCell ref="A27:Q27"/>
    <mergeCell ref="A43:Q43"/>
    <mergeCell ref="C28:I28"/>
    <mergeCell ref="K28:Q28"/>
    <mergeCell ref="A28:B28"/>
    <mergeCell ref="A29:B29"/>
    <mergeCell ref="A42:B42"/>
    <mergeCell ref="A31:B31"/>
    <mergeCell ref="A34:B34"/>
    <mergeCell ref="A30:Q30"/>
    <mergeCell ref="A50:Q50"/>
    <mergeCell ref="A49:Q49"/>
    <mergeCell ref="A48:B48"/>
    <mergeCell ref="A44:B44"/>
    <mergeCell ref="A32:Q32"/>
    <mergeCell ref="A45:Q45"/>
    <mergeCell ref="A47:Q47"/>
    <mergeCell ref="A1:Q1"/>
    <mergeCell ref="A2:Q2"/>
    <mergeCell ref="A3:Q3"/>
    <mergeCell ref="A5:Q5"/>
    <mergeCell ref="A4:Q4"/>
    <mergeCell ref="C6:I6"/>
    <mergeCell ref="K6:Q6"/>
    <mergeCell ref="A7:B7"/>
    <mergeCell ref="A6:B6"/>
    <mergeCell ref="A20:B20"/>
    <mergeCell ref="A9:B9"/>
    <mergeCell ref="A8:Q8"/>
    <mergeCell ref="A10:Q10"/>
    <mergeCell ref="A21:Q21"/>
    <mergeCell ref="A23:Q23"/>
    <mergeCell ref="A26:B26"/>
    <mergeCell ref="A25:Q25"/>
    <mergeCell ref="A24:Q24"/>
    <mergeCell ref="A22:B22"/>
  </mergeCells>
  <printOptions horizontalCentered="1"/>
  <pageMargins left="0.75" right="0.75" top="0.5" bottom="0.5" header="0.5" footer="0.25"/>
  <pageSetup scale="59" firstPageNumber="2" orientation="portrait" r:id="rId1"/>
  <headerFooter scaleWithDoc="0" alignWithMargins="0">
    <evenFooter>&amp;R&amp;"Arial,Regular"&amp;10Q1 FY24 Stat Book / &amp;P</even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4">
    <pageSetUpPr fitToPage="1"/>
  </sheetPr>
  <dimension ref="A1:O45"/>
  <sheetViews>
    <sheetView workbookViewId="0">
      <selection sqref="A1:I1"/>
    </sheetView>
  </sheetViews>
  <sheetFormatPr defaultColWidth="10.625" defaultRowHeight="15" customHeight="1"/>
  <cols>
    <col min="1" max="1" width="40.375" style="10" customWidth="1"/>
    <col min="2" max="2" width="1.75" style="10" hidden="1" customWidth="1"/>
    <col min="3" max="3" width="7.75" style="97" customWidth="1"/>
    <col min="4" max="4" width="1.75" style="102" hidden="1" customWidth="1"/>
    <col min="5" max="5" width="7.75" style="97" customWidth="1"/>
    <col min="6" max="6" width="1.75" style="97" hidden="1" customWidth="1"/>
    <col min="7" max="7" width="7.75" style="97" customWidth="1"/>
    <col min="8" max="8" width="1.75" style="10" hidden="1" customWidth="1"/>
    <col min="9" max="9" width="7.75" style="97" customWidth="1"/>
    <col min="10" max="10" width="12" style="102" hidden="1" customWidth="1"/>
    <col min="11" max="11" width="10.625" style="6"/>
    <col min="12" max="12" width="11.625" style="102" bestFit="1" customWidth="1"/>
    <col min="13" max="15" width="10.625" style="102"/>
    <col min="16" max="16384" width="10.625" style="6"/>
  </cols>
  <sheetData>
    <row r="1" spans="1:15" s="76" customFormat="1" ht="18.600000000000001" customHeight="1">
      <c r="A1" s="787" t="s">
        <v>149</v>
      </c>
      <c r="B1" s="787"/>
      <c r="C1" s="787"/>
      <c r="D1" s="787"/>
      <c r="E1" s="787"/>
      <c r="F1" s="787"/>
      <c r="G1" s="787"/>
      <c r="H1" s="787"/>
      <c r="I1" s="787"/>
      <c r="J1" s="138"/>
      <c r="L1" s="138"/>
      <c r="M1" s="138"/>
      <c r="N1" s="138"/>
      <c r="O1" s="138"/>
    </row>
    <row r="2" spans="1:15" s="76" customFormat="1" ht="18.600000000000001" customHeight="1">
      <c r="A2" s="787" t="s">
        <v>145</v>
      </c>
      <c r="B2" s="787"/>
      <c r="C2" s="787"/>
      <c r="D2" s="787"/>
      <c r="E2" s="787"/>
      <c r="F2" s="787"/>
      <c r="G2" s="787"/>
      <c r="H2" s="787"/>
      <c r="I2" s="787"/>
      <c r="J2" s="138"/>
      <c r="L2" s="138"/>
      <c r="M2" s="138"/>
      <c r="N2" s="138"/>
      <c r="O2" s="138"/>
    </row>
    <row r="3" spans="1:15" s="76" customFormat="1" ht="18.600000000000001" customHeight="1">
      <c r="A3" s="787" t="s">
        <v>168</v>
      </c>
      <c r="B3" s="787"/>
      <c r="C3" s="787"/>
      <c r="D3" s="787"/>
      <c r="E3" s="787"/>
      <c r="F3" s="787"/>
      <c r="G3" s="787"/>
      <c r="H3" s="787"/>
      <c r="I3" s="787"/>
      <c r="J3" s="138"/>
      <c r="L3" s="138"/>
      <c r="M3" s="138"/>
      <c r="N3" s="138"/>
      <c r="O3" s="138"/>
    </row>
    <row r="4" spans="1:15" s="76" customFormat="1" ht="15" customHeight="1">
      <c r="A4" s="787"/>
      <c r="B4" s="787"/>
      <c r="C4" s="787"/>
      <c r="D4" s="787"/>
      <c r="E4" s="787"/>
      <c r="F4" s="787"/>
      <c r="G4" s="787"/>
      <c r="H4" s="787"/>
      <c r="I4" s="787"/>
      <c r="J4" s="138"/>
      <c r="L4" s="138"/>
      <c r="M4" s="138"/>
      <c r="N4" s="138"/>
      <c r="O4" s="138"/>
    </row>
    <row r="5" spans="1:15" ht="26.25">
      <c r="A5" s="269"/>
      <c r="B5" s="274"/>
      <c r="C5" s="147" t="s">
        <v>2</v>
      </c>
      <c r="E5" s="147" t="s">
        <v>44</v>
      </c>
      <c r="F5" s="473"/>
      <c r="G5" s="147" t="s">
        <v>119</v>
      </c>
      <c r="H5" s="474"/>
      <c r="I5" s="147" t="s">
        <v>169</v>
      </c>
      <c r="J5" s="147" t="s">
        <v>267</v>
      </c>
      <c r="K5" s="108"/>
      <c r="L5" s="114"/>
    </row>
    <row r="6" spans="1:15" ht="17.850000000000001" customHeight="1">
      <c r="A6" s="871" t="s">
        <v>150</v>
      </c>
      <c r="B6" s="871"/>
      <c r="C6" s="871"/>
      <c r="D6" s="871"/>
      <c r="E6" s="871"/>
      <c r="F6" s="871"/>
      <c r="G6" s="871"/>
      <c r="H6" s="871"/>
      <c r="I6" s="871"/>
      <c r="J6" s="158"/>
      <c r="K6" s="108"/>
      <c r="L6" s="98"/>
    </row>
    <row r="7" spans="1:15" s="47" customFormat="1" ht="17.850000000000001" customHeight="1">
      <c r="A7" s="97" t="s">
        <v>259</v>
      </c>
      <c r="B7" s="146"/>
      <c r="C7" s="331">
        <v>76224</v>
      </c>
      <c r="D7" s="315"/>
      <c r="E7" s="331">
        <v>79086</v>
      </c>
      <c r="F7" s="331"/>
      <c r="G7" s="331">
        <v>70158</v>
      </c>
      <c r="H7" s="331"/>
      <c r="I7" s="321">
        <v>64915</v>
      </c>
      <c r="J7" s="144">
        <v>71755</v>
      </c>
      <c r="K7" s="106"/>
      <c r="L7" s="106"/>
      <c r="M7" s="756"/>
      <c r="N7" s="93"/>
      <c r="O7" s="93"/>
    </row>
    <row r="8" spans="1:15" s="47" customFormat="1" ht="17.850000000000001" customHeight="1">
      <c r="A8" s="97" t="s">
        <v>253</v>
      </c>
      <c r="B8" s="146"/>
      <c r="C8" s="331">
        <v>32185</v>
      </c>
      <c r="D8" s="315"/>
      <c r="E8" s="331">
        <v>32613</v>
      </c>
      <c r="F8" s="331"/>
      <c r="G8" s="330">
        <v>29562</v>
      </c>
      <c r="H8" s="331"/>
      <c r="I8" s="598">
        <v>29072</v>
      </c>
      <c r="J8" s="145">
        <v>30294</v>
      </c>
      <c r="K8" s="106"/>
      <c r="L8" s="106"/>
      <c r="M8" s="756"/>
      <c r="N8" s="93"/>
      <c r="O8" s="93"/>
    </row>
    <row r="9" spans="1:15" s="47" customFormat="1" ht="17.850000000000001" customHeight="1">
      <c r="A9" s="97" t="s">
        <v>260</v>
      </c>
      <c r="B9" s="146"/>
      <c r="C9" s="512">
        <v>108409</v>
      </c>
      <c r="D9" s="315"/>
      <c r="E9" s="512">
        <v>111699</v>
      </c>
      <c r="F9" s="331"/>
      <c r="G9" s="512">
        <v>99720</v>
      </c>
      <c r="H9" s="331"/>
      <c r="I9" s="321">
        <v>93988</v>
      </c>
      <c r="J9" s="144">
        <v>102049</v>
      </c>
      <c r="K9" s="106"/>
      <c r="L9" s="106"/>
      <c r="M9" s="756"/>
      <c r="N9" s="93"/>
      <c r="O9" s="93"/>
    </row>
    <row r="10" spans="1:15" s="47" customFormat="1">
      <c r="A10" s="861"/>
      <c r="B10" s="861"/>
      <c r="C10" s="861"/>
      <c r="D10" s="861"/>
      <c r="E10" s="861"/>
      <c r="F10" s="861"/>
      <c r="G10" s="861"/>
      <c r="H10" s="861"/>
      <c r="I10" s="861"/>
      <c r="J10" s="108"/>
      <c r="K10" s="106"/>
      <c r="L10" s="106"/>
      <c r="M10" s="93"/>
      <c r="N10" s="93"/>
      <c r="O10" s="93"/>
    </row>
    <row r="11" spans="1:15" ht="17.850000000000001" customHeight="1">
      <c r="A11" s="877" t="s">
        <v>151</v>
      </c>
      <c r="B11" s="877"/>
      <c r="C11" s="877"/>
      <c r="D11" s="877"/>
      <c r="E11" s="877"/>
      <c r="F11" s="877"/>
      <c r="G11" s="877"/>
      <c r="H11" s="877"/>
      <c r="I11" s="877"/>
      <c r="J11" s="108"/>
      <c r="K11" s="108"/>
      <c r="L11" s="108"/>
    </row>
    <row r="12" spans="1:15" ht="17.850000000000001" customHeight="1">
      <c r="A12" s="97" t="s">
        <v>259</v>
      </c>
      <c r="B12" s="146"/>
      <c r="C12" s="331">
        <v>1104</v>
      </c>
      <c r="D12" s="315"/>
      <c r="E12" s="331">
        <v>1092</v>
      </c>
      <c r="F12" s="331"/>
      <c r="G12" s="331">
        <v>1027</v>
      </c>
      <c r="H12" s="331"/>
      <c r="I12" s="321">
        <v>977</v>
      </c>
      <c r="J12" s="108"/>
      <c r="K12" s="108"/>
      <c r="L12" s="108"/>
    </row>
    <row r="13" spans="1:15" ht="17.850000000000001" customHeight="1">
      <c r="A13" s="97" t="s">
        <v>253</v>
      </c>
      <c r="B13" s="146"/>
      <c r="C13" s="330">
        <v>987</v>
      </c>
      <c r="D13" s="315"/>
      <c r="E13" s="330">
        <v>947</v>
      </c>
      <c r="F13" s="331"/>
      <c r="G13" s="330">
        <v>912</v>
      </c>
      <c r="H13" s="331"/>
      <c r="I13" s="598">
        <v>878</v>
      </c>
      <c r="J13" s="108"/>
      <c r="K13" s="108"/>
      <c r="L13" s="108"/>
    </row>
    <row r="14" spans="1:15" ht="17.850000000000001" customHeight="1">
      <c r="A14" s="97" t="s">
        <v>261</v>
      </c>
      <c r="B14" s="146"/>
      <c r="C14" s="331">
        <v>1069</v>
      </c>
      <c r="D14" s="315"/>
      <c r="E14" s="331">
        <v>1050</v>
      </c>
      <c r="F14" s="331"/>
      <c r="G14" s="331">
        <v>993</v>
      </c>
      <c r="H14" s="331"/>
      <c r="I14" s="321">
        <v>946</v>
      </c>
      <c r="J14" s="108"/>
      <c r="K14" s="108"/>
      <c r="L14" s="108"/>
    </row>
    <row r="15" spans="1:15" s="47" customFormat="1">
      <c r="A15" s="861"/>
      <c r="B15" s="861"/>
      <c r="C15" s="861"/>
      <c r="D15" s="861"/>
      <c r="E15" s="861"/>
      <c r="F15" s="861"/>
      <c r="G15" s="861"/>
      <c r="H15" s="861"/>
      <c r="I15" s="861"/>
      <c r="J15" s="108"/>
      <c r="K15" s="106"/>
      <c r="L15" s="106"/>
      <c r="M15" s="93"/>
      <c r="N15" s="93"/>
      <c r="O15" s="93"/>
    </row>
    <row r="16" spans="1:15" ht="17.850000000000001" customHeight="1">
      <c r="A16" s="877" t="s">
        <v>152</v>
      </c>
      <c r="B16" s="877"/>
      <c r="C16" s="877"/>
      <c r="D16" s="877"/>
      <c r="E16" s="877"/>
      <c r="F16" s="877"/>
      <c r="G16" s="877"/>
      <c r="H16" s="877"/>
      <c r="I16" s="877"/>
      <c r="J16" s="108"/>
      <c r="K16" s="108"/>
      <c r="L16" s="108"/>
    </row>
    <row r="17" spans="1:15" ht="17.850000000000001" customHeight="1">
      <c r="A17" s="97" t="s">
        <v>259</v>
      </c>
      <c r="B17" s="621"/>
      <c r="C17" s="482">
        <v>269.98</v>
      </c>
      <c r="D17" s="315"/>
      <c r="E17" s="482">
        <v>320.76</v>
      </c>
      <c r="F17" s="482"/>
      <c r="G17" s="482">
        <v>363.85</v>
      </c>
      <c r="H17" s="482"/>
      <c r="I17" s="622">
        <v>361.38</v>
      </c>
      <c r="J17" s="166">
        <v>365.88</v>
      </c>
      <c r="K17" s="108"/>
      <c r="L17" s="108"/>
    </row>
    <row r="18" spans="1:15" ht="17.850000000000001" customHeight="1">
      <c r="A18" s="97" t="s">
        <v>253</v>
      </c>
      <c r="B18" s="621"/>
      <c r="C18" s="514">
        <v>313.67</v>
      </c>
      <c r="D18" s="315"/>
      <c r="E18" s="514">
        <v>368.08</v>
      </c>
      <c r="F18" s="515"/>
      <c r="G18" s="514">
        <v>417.5</v>
      </c>
      <c r="H18" s="515"/>
      <c r="I18" s="623">
        <v>411.25</v>
      </c>
      <c r="J18" s="168">
        <v>419.35</v>
      </c>
      <c r="K18" s="108"/>
      <c r="L18" s="108"/>
    </row>
    <row r="19" spans="1:15" ht="17.850000000000001" customHeight="1">
      <c r="A19" s="97" t="s">
        <v>262</v>
      </c>
      <c r="B19" s="621"/>
      <c r="C19" s="482">
        <v>282.95</v>
      </c>
      <c r="D19" s="315"/>
      <c r="E19" s="482">
        <v>334.57</v>
      </c>
      <c r="F19" s="482"/>
      <c r="G19" s="482">
        <v>379.76</v>
      </c>
      <c r="H19" s="482"/>
      <c r="I19" s="622">
        <v>376.81</v>
      </c>
      <c r="J19" s="166">
        <v>381.75</v>
      </c>
      <c r="K19" s="108"/>
      <c r="L19" s="108"/>
    </row>
    <row r="20" spans="1:15" s="47" customFormat="1">
      <c r="A20" s="864"/>
      <c r="B20" s="864"/>
      <c r="C20" s="864"/>
      <c r="D20" s="864"/>
      <c r="E20" s="864"/>
      <c r="F20" s="864"/>
      <c r="G20" s="864"/>
      <c r="H20" s="864"/>
      <c r="I20" s="864"/>
      <c r="J20" s="106"/>
      <c r="K20" s="106"/>
      <c r="L20" s="106"/>
      <c r="M20" s="93"/>
      <c r="N20" s="93"/>
      <c r="O20" s="93"/>
    </row>
    <row r="21" spans="1:15" ht="17.850000000000001" customHeight="1">
      <c r="A21" s="871" t="s">
        <v>153</v>
      </c>
      <c r="B21" s="871"/>
      <c r="C21" s="871"/>
      <c r="D21" s="871"/>
      <c r="E21" s="871"/>
      <c r="F21" s="871"/>
      <c r="G21" s="871"/>
      <c r="H21" s="871"/>
      <c r="I21" s="871"/>
    </row>
    <row r="22" spans="1:15" ht="17.850000000000001" customHeight="1">
      <c r="A22" s="10" t="s">
        <v>259</v>
      </c>
      <c r="B22" s="481"/>
      <c r="C22" s="482">
        <v>24.45</v>
      </c>
      <c r="D22" s="315"/>
      <c r="E22" s="482">
        <v>29.38</v>
      </c>
      <c r="F22" s="482"/>
      <c r="G22" s="482">
        <v>35.44</v>
      </c>
      <c r="H22" s="513"/>
      <c r="I22" s="622">
        <v>36.979999999999997</v>
      </c>
    </row>
    <row r="23" spans="1:15" ht="17.850000000000001" customHeight="1">
      <c r="A23" s="10" t="s">
        <v>253</v>
      </c>
      <c r="B23" s="481"/>
      <c r="C23" s="514">
        <v>31.8</v>
      </c>
      <c r="D23" s="315"/>
      <c r="E23" s="514">
        <v>38.86</v>
      </c>
      <c r="F23" s="515"/>
      <c r="G23" s="514">
        <v>45.78</v>
      </c>
      <c r="H23" s="516"/>
      <c r="I23" s="623">
        <v>46.86</v>
      </c>
    </row>
    <row r="24" spans="1:15" ht="17.850000000000001" customHeight="1">
      <c r="A24" s="10" t="s">
        <v>263</v>
      </c>
      <c r="B24" s="481"/>
      <c r="C24" s="482">
        <v>26.46</v>
      </c>
      <c r="D24" s="315"/>
      <c r="E24" s="482">
        <v>31.88</v>
      </c>
      <c r="F24" s="482"/>
      <c r="G24" s="482">
        <v>38.26</v>
      </c>
      <c r="H24" s="513"/>
      <c r="I24" s="622">
        <v>39.82</v>
      </c>
    </row>
    <row r="25" spans="1:15" s="47" customFormat="1">
      <c r="A25" s="864"/>
      <c r="B25" s="864"/>
      <c r="C25" s="864"/>
      <c r="D25" s="864"/>
      <c r="E25" s="864"/>
      <c r="F25" s="864"/>
      <c r="G25" s="864"/>
      <c r="H25" s="864"/>
      <c r="I25" s="864"/>
      <c r="J25" s="93"/>
      <c r="L25" s="93"/>
      <c r="M25" s="93"/>
      <c r="N25" s="93"/>
      <c r="O25" s="93"/>
    </row>
    <row r="26" spans="1:15" s="47" customFormat="1" ht="17.850000000000001" customHeight="1">
      <c r="A26" s="871" t="s">
        <v>154</v>
      </c>
      <c r="B26" s="871"/>
      <c r="C26" s="871"/>
      <c r="D26" s="871"/>
      <c r="E26" s="871"/>
      <c r="F26" s="871"/>
      <c r="G26" s="871"/>
      <c r="H26" s="871"/>
      <c r="I26" s="871"/>
      <c r="J26" s="93"/>
      <c r="L26" s="93"/>
      <c r="M26" s="93"/>
      <c r="N26" s="93"/>
      <c r="O26" s="93"/>
    </row>
    <row r="27" spans="1:15" s="47" customFormat="1" ht="17.850000000000001" customHeight="1">
      <c r="A27" s="97" t="s">
        <v>259</v>
      </c>
      <c r="B27" s="486"/>
      <c r="C27" s="484">
        <v>5.0999999999999997E-2</v>
      </c>
      <c r="D27" s="102"/>
      <c r="E27" s="484">
        <v>3.7999999999999999E-2</v>
      </c>
      <c r="F27" s="484"/>
      <c r="G27" s="484">
        <v>-0.113</v>
      </c>
      <c r="H27" s="484"/>
      <c r="I27" s="484">
        <v>-7.4999999999999997E-2</v>
      </c>
      <c r="J27" s="93"/>
      <c r="L27" s="93"/>
      <c r="M27" s="93"/>
      <c r="N27" s="93"/>
      <c r="O27" s="93"/>
    </row>
    <row r="28" spans="1:15" s="47" customFormat="1" ht="17.850000000000001" customHeight="1">
      <c r="A28" s="97" t="s">
        <v>253</v>
      </c>
      <c r="B28" s="486"/>
      <c r="C28" s="484">
        <v>5.8000000000000003E-2</v>
      </c>
      <c r="D28" s="102"/>
      <c r="E28" s="484">
        <v>1.2999999999999999E-2</v>
      </c>
      <c r="F28" s="484"/>
      <c r="G28" s="484">
        <v>-9.4E-2</v>
      </c>
      <c r="H28" s="484"/>
      <c r="I28" s="484">
        <v>-1.7000000000000001E-2</v>
      </c>
      <c r="J28" s="93"/>
      <c r="L28" s="93"/>
      <c r="M28" s="93"/>
      <c r="N28" s="93"/>
      <c r="O28" s="93"/>
    </row>
    <row r="29" spans="1:15" s="47" customFormat="1" ht="17.850000000000001" customHeight="1">
      <c r="A29" s="97" t="s">
        <v>260</v>
      </c>
      <c r="B29" s="486"/>
      <c r="C29" s="484">
        <v>5.2999999999999999E-2</v>
      </c>
      <c r="D29" s="102"/>
      <c r="E29" s="484">
        <v>0.03</v>
      </c>
      <c r="F29" s="484"/>
      <c r="G29" s="484">
        <v>-0.107</v>
      </c>
      <c r="H29" s="484"/>
      <c r="I29" s="484">
        <v>-5.7000000000000002E-2</v>
      </c>
      <c r="J29" s="93"/>
      <c r="L29" s="93"/>
      <c r="M29" s="93"/>
      <c r="N29" s="93"/>
      <c r="O29" s="93"/>
    </row>
    <row r="30" spans="1:15" s="47" customFormat="1">
      <c r="A30" s="861"/>
      <c r="B30" s="861"/>
      <c r="C30" s="861"/>
      <c r="D30" s="861"/>
      <c r="E30" s="861"/>
      <c r="F30" s="861"/>
      <c r="G30" s="861"/>
      <c r="H30" s="861"/>
      <c r="I30" s="861"/>
      <c r="J30" s="93"/>
      <c r="L30" s="93"/>
      <c r="M30" s="93"/>
      <c r="N30" s="93"/>
      <c r="O30" s="93"/>
    </row>
    <row r="31" spans="1:15" s="47" customFormat="1" ht="17.850000000000001" customHeight="1">
      <c r="A31" s="877" t="s">
        <v>155</v>
      </c>
      <c r="B31" s="877"/>
      <c r="C31" s="877"/>
      <c r="D31" s="877"/>
      <c r="E31" s="877"/>
      <c r="F31" s="877"/>
      <c r="G31" s="877"/>
      <c r="H31" s="877"/>
      <c r="I31" s="877"/>
      <c r="J31" s="93"/>
      <c r="L31" s="93"/>
      <c r="M31" s="93"/>
      <c r="N31" s="93"/>
      <c r="O31" s="93"/>
    </row>
    <row r="32" spans="1:15" s="47" customFormat="1" ht="17.850000000000001" customHeight="1">
      <c r="A32" s="97" t="s">
        <v>259</v>
      </c>
      <c r="B32" s="486"/>
      <c r="C32" s="484">
        <v>3.6999999999999998E-2</v>
      </c>
      <c r="D32" s="102"/>
      <c r="E32" s="484">
        <v>0.188</v>
      </c>
      <c r="F32" s="484"/>
      <c r="G32" s="484">
        <v>0.13400000000000001</v>
      </c>
      <c r="H32" s="484"/>
      <c r="I32" s="484">
        <v>-7.0000000000000001E-3</v>
      </c>
      <c r="J32" s="93"/>
      <c r="L32" s="93"/>
      <c r="M32" s="93"/>
      <c r="N32" s="93"/>
      <c r="O32" s="93"/>
    </row>
    <row r="33" spans="1:15" s="47" customFormat="1" ht="17.850000000000001" customHeight="1">
      <c r="A33" s="97" t="s">
        <v>253</v>
      </c>
      <c r="B33" s="486"/>
      <c r="C33" s="484">
        <v>0.04</v>
      </c>
      <c r="D33" s="102"/>
      <c r="E33" s="484">
        <v>0.17299999999999999</v>
      </c>
      <c r="F33" s="484"/>
      <c r="G33" s="484">
        <v>0.13400000000000001</v>
      </c>
      <c r="H33" s="484"/>
      <c r="I33" s="484">
        <v>-1.4999999999999999E-2</v>
      </c>
      <c r="J33" s="93"/>
      <c r="L33" s="93"/>
      <c r="M33" s="93"/>
      <c r="N33" s="93"/>
      <c r="O33" s="93"/>
    </row>
    <row r="34" spans="1:15" s="47" customFormat="1" ht="17.850000000000001" customHeight="1">
      <c r="A34" s="97" t="s">
        <v>264</v>
      </c>
      <c r="B34" s="486"/>
      <c r="C34" s="484">
        <v>3.7999999999999999E-2</v>
      </c>
      <c r="D34" s="102"/>
      <c r="E34" s="484">
        <v>0.182</v>
      </c>
      <c r="F34" s="484"/>
      <c r="G34" s="484">
        <v>0.13500000000000001</v>
      </c>
      <c r="H34" s="484"/>
      <c r="I34" s="484">
        <v>-8.0000000000000002E-3</v>
      </c>
      <c r="J34" s="93"/>
      <c r="L34" s="93"/>
      <c r="M34" s="93"/>
      <c r="N34" s="93"/>
      <c r="O34" s="93"/>
    </row>
    <row r="35" spans="1:15" s="47" customFormat="1">
      <c r="A35" s="861"/>
      <c r="B35" s="861"/>
      <c r="C35" s="861"/>
      <c r="D35" s="861"/>
      <c r="E35" s="861"/>
      <c r="F35" s="861"/>
      <c r="G35" s="861"/>
      <c r="H35" s="861"/>
      <c r="I35" s="861"/>
      <c r="J35" s="93"/>
      <c r="L35" s="93"/>
      <c r="M35" s="93"/>
      <c r="N35" s="93"/>
      <c r="O35" s="93"/>
    </row>
    <row r="36" spans="1:15" s="47" customFormat="1">
      <c r="A36" s="97" t="s">
        <v>114</v>
      </c>
      <c r="B36" s="486"/>
      <c r="C36" s="331">
        <v>253</v>
      </c>
      <c r="D36" s="315"/>
      <c r="E36" s="331">
        <v>254</v>
      </c>
      <c r="F36" s="331"/>
      <c r="G36" s="331">
        <v>253</v>
      </c>
      <c r="H36" s="331"/>
      <c r="I36" s="331">
        <v>254</v>
      </c>
      <c r="J36" s="93"/>
      <c r="L36" s="93"/>
      <c r="M36" s="93"/>
      <c r="N36" s="93"/>
      <c r="O36" s="93"/>
    </row>
    <row r="37" spans="1:15" s="47" customFormat="1">
      <c r="A37" s="861"/>
      <c r="B37" s="861"/>
      <c r="C37" s="861"/>
      <c r="D37" s="861"/>
      <c r="E37" s="861"/>
      <c r="F37" s="861"/>
      <c r="G37" s="861"/>
      <c r="H37" s="861"/>
      <c r="I37" s="861"/>
      <c r="J37" s="93"/>
      <c r="L37" s="93"/>
      <c r="M37" s="93"/>
      <c r="N37" s="93"/>
      <c r="O37" s="93"/>
    </row>
    <row r="38" spans="1:15" ht="15.75" customHeight="1">
      <c r="A38" s="789" t="s">
        <v>82</v>
      </c>
      <c r="B38" s="789"/>
      <c r="C38" s="789"/>
      <c r="D38" s="789"/>
      <c r="E38" s="789"/>
      <c r="F38" s="789"/>
      <c r="G38" s="789"/>
      <c r="H38" s="789"/>
      <c r="I38" s="789"/>
    </row>
    <row r="39" spans="1:15" ht="15.75" customHeight="1"/>
    <row r="40" spans="1:15" ht="15.75" customHeight="1"/>
    <row r="41" spans="1:15" ht="15.75" customHeight="1"/>
    <row r="42" spans="1:15" ht="15" customHeight="1">
      <c r="B42" s="29"/>
      <c r="C42" s="139"/>
      <c r="E42" s="139"/>
      <c r="F42" s="139"/>
      <c r="G42" s="139"/>
      <c r="H42" s="29"/>
      <c r="I42" s="139"/>
    </row>
    <row r="44" spans="1:15" s="47" customFormat="1">
      <c r="B44" s="8"/>
      <c r="C44" s="95"/>
      <c r="D44" s="93"/>
      <c r="E44" s="95"/>
      <c r="F44" s="95"/>
      <c r="G44" s="95"/>
      <c r="H44" s="8"/>
      <c r="I44" s="95"/>
      <c r="J44" s="93"/>
      <c r="L44" s="93"/>
      <c r="M44" s="93"/>
      <c r="N44" s="93"/>
      <c r="O44" s="93"/>
    </row>
    <row r="45" spans="1:15" ht="23.25">
      <c r="A45" s="61"/>
      <c r="C45" s="140"/>
      <c r="E45" s="140"/>
      <c r="F45" s="140"/>
      <c r="G45" s="140"/>
      <c r="H45" s="69"/>
      <c r="I45" s="140"/>
    </row>
  </sheetData>
  <mergeCells count="18">
    <mergeCell ref="A38:I38"/>
    <mergeCell ref="A6:I6"/>
    <mergeCell ref="A10:I10"/>
    <mergeCell ref="A15:I15"/>
    <mergeCell ref="A20:I20"/>
    <mergeCell ref="A25:I25"/>
    <mergeCell ref="A30:I30"/>
    <mergeCell ref="A35:I35"/>
    <mergeCell ref="A37:I37"/>
    <mergeCell ref="A11:I11"/>
    <mergeCell ref="A16:I16"/>
    <mergeCell ref="A21:I21"/>
    <mergeCell ref="A26:I26"/>
    <mergeCell ref="A4:I4"/>
    <mergeCell ref="A31:I31"/>
    <mergeCell ref="A1:I1"/>
    <mergeCell ref="A2:I2"/>
    <mergeCell ref="A3:I3"/>
  </mergeCells>
  <phoneticPr fontId="2" type="noConversion"/>
  <printOptions horizontalCentered="1"/>
  <pageMargins left="0.75" right="0.75" top="0.5" bottom="0.5" header="0.5" footer="0.25"/>
  <pageSetup firstPageNumber="2" orientation="portrait" r:id="rId1"/>
  <headerFooter scaleWithDoc="0" alignWithMargins="0">
    <evenFooter>&amp;R&amp;"Arial,Regular"&amp;10Q1 FY24 Stat Book / &amp;P</even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5">
    <pageSetUpPr fitToPage="1"/>
  </sheetPr>
  <dimension ref="A1:Q48"/>
  <sheetViews>
    <sheetView zoomScaleNormal="100" workbookViewId="0">
      <selection sqref="A1:Q1"/>
    </sheetView>
  </sheetViews>
  <sheetFormatPr defaultColWidth="10.625" defaultRowHeight="15" customHeight="1"/>
  <cols>
    <col min="1" max="1" width="35.625" style="10" customWidth="1"/>
    <col min="2" max="2" width="1.75" style="10" customWidth="1"/>
    <col min="3" max="3" width="7.75" style="236" customWidth="1"/>
    <col min="4" max="4" width="1.75" style="97" customWidth="1"/>
    <col min="5" max="5" width="7.75" style="236" customWidth="1"/>
    <col min="6" max="6" width="1.75" style="97" customWidth="1"/>
    <col min="7" max="7" width="7.75" style="236" customWidth="1"/>
    <col min="8" max="8" width="1.75" style="97" customWidth="1"/>
    <col min="9" max="9" width="7.75" style="236" customWidth="1"/>
    <col min="10" max="10" width="1.75" style="97" customWidth="1"/>
    <col min="11" max="11" width="7.75" style="236" customWidth="1"/>
    <col min="12" max="12" width="1.75" style="97" customWidth="1"/>
    <col min="13" max="13" width="7.75" style="236" customWidth="1"/>
    <col min="14" max="14" width="1.75" style="97" customWidth="1"/>
    <col min="15" max="15" width="7.75" style="236" customWidth="1"/>
    <col min="16" max="16" width="1.75" style="97" customWidth="1"/>
    <col min="17" max="17" width="7.75" style="236" customWidth="1"/>
    <col min="18" max="18" width="7" style="6" customWidth="1"/>
    <col min="19" max="16384" width="10.625" style="6"/>
  </cols>
  <sheetData>
    <row r="1" spans="1:17" s="52" customFormat="1" ht="24.75" customHeight="1">
      <c r="A1" s="844" t="s">
        <v>156</v>
      </c>
      <c r="B1" s="844"/>
      <c r="C1" s="844"/>
      <c r="D1" s="844"/>
      <c r="E1" s="844"/>
      <c r="F1" s="844"/>
      <c r="G1" s="844"/>
      <c r="H1" s="844"/>
      <c r="I1" s="844"/>
      <c r="J1" s="844"/>
      <c r="K1" s="844"/>
      <c r="L1" s="844"/>
      <c r="M1" s="844"/>
      <c r="N1" s="844"/>
      <c r="O1" s="844"/>
      <c r="P1" s="844"/>
      <c r="Q1" s="844"/>
    </row>
    <row r="2" spans="1:17" s="52" customFormat="1" ht="24.75" customHeight="1">
      <c r="A2" s="844" t="s">
        <v>140</v>
      </c>
      <c r="B2" s="844"/>
      <c r="C2" s="844"/>
      <c r="D2" s="844"/>
      <c r="E2" s="844"/>
      <c r="F2" s="844"/>
      <c r="G2" s="844"/>
      <c r="H2" s="844"/>
      <c r="I2" s="844"/>
      <c r="J2" s="844"/>
      <c r="K2" s="844"/>
      <c r="L2" s="844"/>
      <c r="M2" s="844"/>
      <c r="N2" s="844"/>
      <c r="O2" s="844"/>
      <c r="P2" s="844"/>
      <c r="Q2" s="844"/>
    </row>
    <row r="3" spans="1:17" s="52" customFormat="1" ht="24.75" customHeight="1">
      <c r="A3" s="844" t="s">
        <v>170</v>
      </c>
      <c r="B3" s="844"/>
      <c r="C3" s="844"/>
      <c r="D3" s="844"/>
      <c r="E3" s="844"/>
      <c r="F3" s="844"/>
      <c r="G3" s="844"/>
      <c r="H3" s="844"/>
      <c r="I3" s="844"/>
      <c r="J3" s="844"/>
      <c r="K3" s="844"/>
      <c r="L3" s="844"/>
      <c r="M3" s="844"/>
      <c r="N3" s="844"/>
      <c r="O3" s="844"/>
      <c r="P3" s="844"/>
      <c r="Q3" s="844"/>
    </row>
    <row r="4" spans="1:17" s="52" customFormat="1" ht="15" customHeight="1">
      <c r="A4" s="844"/>
      <c r="B4" s="844"/>
      <c r="C4" s="844"/>
      <c r="D4" s="844"/>
      <c r="E4" s="844"/>
      <c r="F4" s="844"/>
      <c r="G4" s="844"/>
      <c r="H4" s="844"/>
      <c r="I4" s="844"/>
      <c r="J4" s="844"/>
      <c r="K4" s="844"/>
      <c r="L4" s="844"/>
      <c r="M4" s="844"/>
      <c r="N4" s="844"/>
      <c r="O4" s="844"/>
      <c r="P4" s="844"/>
      <c r="Q4" s="844"/>
    </row>
    <row r="5" spans="1:17" ht="17.850000000000001" customHeight="1">
      <c r="A5" s="878"/>
      <c r="B5" s="878"/>
      <c r="C5" s="775" t="s">
        <v>2</v>
      </c>
      <c r="D5" s="775"/>
      <c r="E5" s="775"/>
      <c r="F5" s="775"/>
      <c r="G5" s="775"/>
      <c r="H5" s="775"/>
      <c r="I5" s="775"/>
      <c r="J5" s="104"/>
      <c r="K5" s="775" t="s">
        <v>44</v>
      </c>
      <c r="L5" s="775"/>
      <c r="M5" s="775"/>
      <c r="N5" s="775"/>
      <c r="O5" s="775"/>
      <c r="P5" s="775"/>
      <c r="Q5" s="775"/>
    </row>
    <row r="6" spans="1:17" ht="22.5">
      <c r="A6" s="878"/>
      <c r="B6" s="878"/>
      <c r="C6" s="560" t="s">
        <v>289</v>
      </c>
      <c r="D6" s="104"/>
      <c r="E6" s="560" t="s">
        <v>290</v>
      </c>
      <c r="F6" s="104"/>
      <c r="G6" s="560" t="s">
        <v>291</v>
      </c>
      <c r="H6" s="104"/>
      <c r="I6" s="560" t="s">
        <v>292</v>
      </c>
      <c r="J6" s="104"/>
      <c r="K6" s="560" t="s">
        <v>289</v>
      </c>
      <c r="L6" s="104"/>
      <c r="M6" s="560" t="s">
        <v>290</v>
      </c>
      <c r="N6" s="104"/>
      <c r="O6" s="560" t="s">
        <v>291</v>
      </c>
      <c r="P6" s="104"/>
      <c r="Q6" s="560" t="s">
        <v>292</v>
      </c>
    </row>
    <row r="7" spans="1:17" ht="17.850000000000001" customHeight="1">
      <c r="A7" s="788" t="s">
        <v>150</v>
      </c>
      <c r="B7" s="788"/>
      <c r="C7" s="788"/>
      <c r="D7" s="788"/>
      <c r="E7" s="788"/>
      <c r="F7" s="788"/>
      <c r="G7" s="788"/>
      <c r="H7" s="788"/>
      <c r="I7" s="788"/>
      <c r="J7" s="788"/>
      <c r="K7" s="788"/>
      <c r="L7" s="788"/>
      <c r="M7" s="788"/>
      <c r="N7" s="788"/>
      <c r="O7" s="788"/>
      <c r="P7" s="788"/>
      <c r="Q7" s="788"/>
    </row>
    <row r="8" spans="1:17" ht="17.850000000000001" customHeight="1">
      <c r="A8" s="788" t="s">
        <v>259</v>
      </c>
      <c r="B8" s="788"/>
      <c r="C8" s="202">
        <v>71313</v>
      </c>
      <c r="D8" s="203"/>
      <c r="E8" s="202">
        <v>78084</v>
      </c>
      <c r="F8" s="203"/>
      <c r="G8" s="202">
        <v>72664</v>
      </c>
      <c r="H8" s="203"/>
      <c r="I8" s="202">
        <v>82703</v>
      </c>
      <c r="J8" s="203"/>
      <c r="K8" s="202">
        <v>80314</v>
      </c>
      <c r="L8" s="203"/>
      <c r="M8" s="202">
        <v>81403</v>
      </c>
      <c r="N8" s="203"/>
      <c r="O8" s="202">
        <v>74978</v>
      </c>
      <c r="P8" s="203"/>
      <c r="Q8" s="202">
        <v>79567</v>
      </c>
    </row>
    <row r="9" spans="1:17" ht="17.850000000000001" customHeight="1">
      <c r="A9" s="46" t="s">
        <v>253</v>
      </c>
      <c r="B9" s="46"/>
      <c r="C9" s="223">
        <v>30124</v>
      </c>
      <c r="D9" s="203"/>
      <c r="E9" s="223">
        <v>32895</v>
      </c>
      <c r="F9" s="203"/>
      <c r="G9" s="223">
        <v>31078</v>
      </c>
      <c r="H9" s="203"/>
      <c r="I9" s="223">
        <v>34609</v>
      </c>
      <c r="J9" s="203"/>
      <c r="K9" s="223">
        <v>33528</v>
      </c>
      <c r="L9" s="203"/>
      <c r="M9" s="223">
        <v>33070</v>
      </c>
      <c r="N9" s="203"/>
      <c r="O9" s="223">
        <v>30464</v>
      </c>
      <c r="P9" s="203"/>
      <c r="Q9" s="223">
        <v>33313</v>
      </c>
    </row>
    <row r="10" spans="1:17" ht="17.850000000000001" customHeight="1">
      <c r="A10" s="46" t="s">
        <v>260</v>
      </c>
      <c r="B10" s="46"/>
      <c r="C10" s="202">
        <v>101437</v>
      </c>
      <c r="D10" s="203"/>
      <c r="E10" s="202">
        <v>110979</v>
      </c>
      <c r="F10" s="203"/>
      <c r="G10" s="202">
        <v>103742</v>
      </c>
      <c r="H10" s="203"/>
      <c r="I10" s="202">
        <v>117312</v>
      </c>
      <c r="J10" s="203"/>
      <c r="K10" s="202">
        <v>113842</v>
      </c>
      <c r="L10" s="203"/>
      <c r="M10" s="202">
        <v>114473</v>
      </c>
      <c r="N10" s="203"/>
      <c r="O10" s="202">
        <v>105442</v>
      </c>
      <c r="P10" s="203"/>
      <c r="Q10" s="202">
        <v>112880</v>
      </c>
    </row>
    <row r="11" spans="1:17" ht="12.75">
      <c r="A11" s="796"/>
      <c r="B11" s="796"/>
      <c r="C11" s="796"/>
      <c r="D11" s="796"/>
      <c r="E11" s="796"/>
      <c r="F11" s="796"/>
      <c r="G11" s="796"/>
      <c r="H11" s="796"/>
      <c r="I11" s="796"/>
      <c r="J11" s="796"/>
      <c r="K11" s="796"/>
      <c r="L11" s="796"/>
      <c r="M11" s="796"/>
      <c r="N11" s="796"/>
      <c r="O11" s="796"/>
      <c r="P11" s="796"/>
      <c r="Q11" s="796"/>
    </row>
    <row r="12" spans="1:17" ht="17.850000000000001" customHeight="1">
      <c r="A12" s="412" t="s">
        <v>151</v>
      </c>
      <c r="B12" s="412"/>
      <c r="C12" s="412"/>
      <c r="D12" s="412"/>
      <c r="E12" s="412"/>
      <c r="F12" s="412"/>
      <c r="G12" s="412"/>
      <c r="H12" s="412"/>
      <c r="I12" s="412"/>
      <c r="J12" s="412"/>
      <c r="K12" s="412"/>
      <c r="L12" s="412"/>
      <c r="M12" s="412"/>
      <c r="N12" s="412"/>
      <c r="O12" s="412"/>
      <c r="P12" s="412"/>
      <c r="Q12" s="412"/>
    </row>
    <row r="13" spans="1:17" ht="17.850000000000001" customHeight="1">
      <c r="A13" s="788" t="s">
        <v>259</v>
      </c>
      <c r="B13" s="788"/>
      <c r="C13" s="202">
        <v>1096</v>
      </c>
      <c r="D13" s="203"/>
      <c r="E13" s="202">
        <v>1106</v>
      </c>
      <c r="F13" s="203"/>
      <c r="G13" s="202">
        <v>1110</v>
      </c>
      <c r="H13" s="203"/>
      <c r="I13" s="202">
        <v>1105</v>
      </c>
      <c r="J13" s="203"/>
      <c r="K13" s="202">
        <v>1085</v>
      </c>
      <c r="L13" s="203"/>
      <c r="M13" s="202">
        <v>1088</v>
      </c>
      <c r="N13" s="203"/>
      <c r="O13" s="202">
        <v>1104</v>
      </c>
      <c r="P13" s="203"/>
      <c r="Q13" s="202">
        <v>1092</v>
      </c>
    </row>
    <row r="14" spans="1:17" ht="17.850000000000001" customHeight="1">
      <c r="A14" s="46" t="s">
        <v>253</v>
      </c>
      <c r="B14" s="46"/>
      <c r="C14" s="223">
        <v>998</v>
      </c>
      <c r="D14" s="203"/>
      <c r="E14" s="223">
        <v>1015</v>
      </c>
      <c r="F14" s="203"/>
      <c r="G14" s="223">
        <v>950</v>
      </c>
      <c r="H14" s="203"/>
      <c r="I14" s="223">
        <v>982</v>
      </c>
      <c r="J14" s="203"/>
      <c r="K14" s="223">
        <v>938</v>
      </c>
      <c r="L14" s="203"/>
      <c r="M14" s="223">
        <v>940</v>
      </c>
      <c r="N14" s="203"/>
      <c r="O14" s="223">
        <v>959</v>
      </c>
      <c r="P14" s="203"/>
      <c r="Q14" s="223">
        <v>953</v>
      </c>
    </row>
    <row r="15" spans="1:17" s="47" customFormat="1" ht="17.850000000000001" customHeight="1">
      <c r="A15" s="788" t="s">
        <v>261</v>
      </c>
      <c r="B15" s="788"/>
      <c r="C15" s="202">
        <v>1067</v>
      </c>
      <c r="D15" s="203"/>
      <c r="E15" s="202">
        <v>1079</v>
      </c>
      <c r="F15" s="203"/>
      <c r="G15" s="202">
        <v>1062</v>
      </c>
      <c r="H15" s="203"/>
      <c r="I15" s="202">
        <v>1069</v>
      </c>
      <c r="J15" s="203"/>
      <c r="K15" s="202">
        <v>1041</v>
      </c>
      <c r="L15" s="203"/>
      <c r="M15" s="202">
        <v>1045</v>
      </c>
      <c r="N15" s="203"/>
      <c r="O15" s="202">
        <v>1062</v>
      </c>
      <c r="P15" s="203"/>
      <c r="Q15" s="202">
        <v>1051</v>
      </c>
    </row>
    <row r="16" spans="1:17" ht="12.75">
      <c r="A16" s="796"/>
      <c r="B16" s="796"/>
      <c r="C16" s="796"/>
      <c r="D16" s="796"/>
      <c r="E16" s="796"/>
      <c r="F16" s="796"/>
      <c r="G16" s="796"/>
      <c r="H16" s="796"/>
      <c r="I16" s="796"/>
      <c r="J16" s="796"/>
      <c r="K16" s="796"/>
      <c r="L16" s="796"/>
      <c r="M16" s="796"/>
      <c r="N16" s="796"/>
      <c r="O16" s="796"/>
      <c r="P16" s="796"/>
      <c r="Q16" s="796"/>
    </row>
    <row r="17" spans="1:17" ht="17.850000000000001" customHeight="1">
      <c r="A17" s="412" t="s">
        <v>152</v>
      </c>
      <c r="B17" s="412"/>
      <c r="C17" s="412"/>
      <c r="D17" s="412"/>
      <c r="E17" s="412"/>
      <c r="F17" s="412"/>
      <c r="G17" s="412"/>
      <c r="H17" s="412"/>
      <c r="I17" s="412"/>
      <c r="J17" s="412"/>
      <c r="K17" s="412"/>
      <c r="L17" s="412"/>
      <c r="M17" s="412"/>
      <c r="N17" s="412"/>
      <c r="O17" s="412"/>
      <c r="P17" s="412"/>
      <c r="Q17" s="412"/>
    </row>
    <row r="18" spans="1:17" ht="17.850000000000001" customHeight="1">
      <c r="A18" s="788" t="s">
        <v>259</v>
      </c>
      <c r="B18" s="788"/>
      <c r="C18" s="219">
        <v>259.89999999999998</v>
      </c>
      <c r="D18" s="203"/>
      <c r="E18" s="219">
        <v>264.05</v>
      </c>
      <c r="F18" s="203"/>
      <c r="G18" s="219">
        <v>275.44</v>
      </c>
      <c r="H18" s="203"/>
      <c r="I18" s="219">
        <v>279.51</v>
      </c>
      <c r="J18" s="203"/>
      <c r="K18" s="219">
        <v>290.92</v>
      </c>
      <c r="L18" s="203"/>
      <c r="M18" s="219">
        <v>305.87</v>
      </c>
      <c r="N18" s="203"/>
      <c r="O18" s="219">
        <v>329.05</v>
      </c>
      <c r="P18" s="203"/>
      <c r="Q18" s="219">
        <v>357.94</v>
      </c>
    </row>
    <row r="19" spans="1:17" ht="17.850000000000001" customHeight="1">
      <c r="A19" s="46" t="s">
        <v>253</v>
      </c>
      <c r="B19" s="46"/>
      <c r="C19" s="517">
        <v>302.74</v>
      </c>
      <c r="D19" s="203"/>
      <c r="E19" s="517">
        <v>313.35000000000002</v>
      </c>
      <c r="F19" s="203"/>
      <c r="G19" s="517">
        <v>315.11</v>
      </c>
      <c r="H19" s="203"/>
      <c r="I19" s="517">
        <v>322.26</v>
      </c>
      <c r="J19" s="203"/>
      <c r="K19" s="517">
        <v>333.02</v>
      </c>
      <c r="L19" s="203"/>
      <c r="M19" s="517">
        <v>350.85</v>
      </c>
      <c r="N19" s="203"/>
      <c r="O19" s="517">
        <v>376.76</v>
      </c>
      <c r="P19" s="203"/>
      <c r="Q19" s="517">
        <v>412.09</v>
      </c>
    </row>
    <row r="20" spans="1:17" ht="17.850000000000001" customHeight="1">
      <c r="A20" s="46" t="s">
        <v>262</v>
      </c>
      <c r="B20" s="46"/>
      <c r="C20" s="219">
        <v>272.62</v>
      </c>
      <c r="D20" s="203"/>
      <c r="E20" s="219">
        <v>278.66000000000003</v>
      </c>
      <c r="F20" s="203"/>
      <c r="G20" s="219">
        <v>287.32</v>
      </c>
      <c r="H20" s="203"/>
      <c r="I20" s="219">
        <v>292.12</v>
      </c>
      <c r="J20" s="203"/>
      <c r="K20" s="219">
        <v>303.32</v>
      </c>
      <c r="L20" s="203"/>
      <c r="M20" s="219">
        <v>318.87</v>
      </c>
      <c r="N20" s="203"/>
      <c r="O20" s="219">
        <v>342.83</v>
      </c>
      <c r="P20" s="203"/>
      <c r="Q20" s="219">
        <v>373.92</v>
      </c>
    </row>
    <row r="21" spans="1:17" ht="12.75">
      <c r="A21" s="796"/>
      <c r="B21" s="796"/>
      <c r="C21" s="796"/>
      <c r="D21" s="796"/>
      <c r="E21" s="796"/>
      <c r="F21" s="796"/>
      <c r="G21" s="796"/>
      <c r="H21" s="796"/>
      <c r="I21" s="796"/>
      <c r="J21" s="796"/>
      <c r="K21" s="796"/>
      <c r="L21" s="796"/>
      <c r="M21" s="796"/>
      <c r="N21" s="796"/>
      <c r="O21" s="796"/>
      <c r="P21" s="796"/>
      <c r="Q21" s="796"/>
    </row>
    <row r="22" spans="1:17" ht="17.850000000000001" customHeight="1">
      <c r="A22" s="412" t="s">
        <v>153</v>
      </c>
      <c r="B22" s="412"/>
      <c r="C22" s="412"/>
      <c r="D22" s="412"/>
      <c r="E22" s="412"/>
      <c r="F22" s="412"/>
      <c r="G22" s="412"/>
      <c r="H22" s="412"/>
      <c r="I22" s="412"/>
      <c r="J22" s="412"/>
      <c r="K22" s="412"/>
      <c r="L22" s="412"/>
      <c r="M22" s="412"/>
      <c r="N22" s="412"/>
      <c r="O22" s="412"/>
      <c r="P22" s="412"/>
      <c r="Q22" s="412"/>
    </row>
    <row r="23" spans="1:17" ht="17.850000000000001" customHeight="1">
      <c r="A23" s="788" t="s">
        <v>259</v>
      </c>
      <c r="B23" s="788"/>
      <c r="C23" s="219">
        <v>23.71</v>
      </c>
      <c r="D23" s="203"/>
      <c r="E23" s="219">
        <v>23.86</v>
      </c>
      <c r="F23" s="203"/>
      <c r="G23" s="219">
        <v>24.82</v>
      </c>
      <c r="H23" s="203"/>
      <c r="I23" s="219">
        <v>25.29</v>
      </c>
      <c r="J23" s="203"/>
      <c r="K23" s="219">
        <v>26.82</v>
      </c>
      <c r="L23" s="203"/>
      <c r="M23" s="219">
        <v>28.11</v>
      </c>
      <c r="N23" s="203"/>
      <c r="O23" s="219">
        <v>29.81</v>
      </c>
      <c r="P23" s="203"/>
      <c r="Q23" s="219">
        <v>32.79</v>
      </c>
    </row>
    <row r="24" spans="1:17" ht="17.850000000000001" customHeight="1">
      <c r="A24" s="46" t="s">
        <v>253</v>
      </c>
      <c r="B24" s="46"/>
      <c r="C24" s="517">
        <v>30.34</v>
      </c>
      <c r="D24" s="203"/>
      <c r="E24" s="517">
        <v>30.88</v>
      </c>
      <c r="F24" s="203"/>
      <c r="G24" s="517">
        <v>33.159999999999997</v>
      </c>
      <c r="H24" s="203"/>
      <c r="I24" s="517">
        <v>32.83</v>
      </c>
      <c r="J24" s="203"/>
      <c r="K24" s="517">
        <v>35.5</v>
      </c>
      <c r="L24" s="203"/>
      <c r="M24" s="517">
        <v>37.33</v>
      </c>
      <c r="N24" s="203"/>
      <c r="O24" s="517">
        <v>39.28</v>
      </c>
      <c r="P24" s="203"/>
      <c r="Q24" s="517">
        <v>43.26</v>
      </c>
    </row>
    <row r="25" spans="1:17" ht="17.850000000000001" customHeight="1">
      <c r="A25" s="46" t="s">
        <v>263</v>
      </c>
      <c r="B25" s="46"/>
      <c r="C25" s="219">
        <v>25.55</v>
      </c>
      <c r="D25" s="203"/>
      <c r="E25" s="219">
        <v>25.82</v>
      </c>
      <c r="F25" s="203"/>
      <c r="G25" s="219">
        <v>27.06</v>
      </c>
      <c r="H25" s="203"/>
      <c r="I25" s="219">
        <v>27.33</v>
      </c>
      <c r="J25" s="203"/>
      <c r="K25" s="219">
        <v>29.13</v>
      </c>
      <c r="L25" s="203"/>
      <c r="M25" s="219">
        <v>30.51</v>
      </c>
      <c r="N25" s="203"/>
      <c r="O25" s="219">
        <v>32.28</v>
      </c>
      <c r="P25" s="203"/>
      <c r="Q25" s="219">
        <v>35.590000000000003</v>
      </c>
    </row>
    <row r="26" spans="1:17" ht="12.75">
      <c r="A26" s="796"/>
      <c r="B26" s="796"/>
      <c r="C26" s="796"/>
      <c r="D26" s="796"/>
      <c r="E26" s="796"/>
      <c r="F26" s="796"/>
      <c r="G26" s="796"/>
      <c r="H26" s="796"/>
      <c r="I26" s="796"/>
      <c r="J26" s="796"/>
      <c r="K26" s="796"/>
      <c r="L26" s="796"/>
      <c r="M26" s="796"/>
      <c r="N26" s="796"/>
      <c r="O26" s="796"/>
      <c r="P26" s="796"/>
      <c r="Q26" s="796"/>
    </row>
    <row r="27" spans="1:17" ht="17.850000000000001" customHeight="1">
      <c r="A27" s="412" t="s">
        <v>154</v>
      </c>
      <c r="B27" s="412"/>
      <c r="C27" s="412"/>
      <c r="D27" s="412"/>
      <c r="E27" s="412"/>
      <c r="F27" s="412"/>
      <c r="G27" s="412"/>
      <c r="H27" s="412"/>
      <c r="I27" s="412"/>
      <c r="J27" s="412"/>
      <c r="K27" s="412"/>
      <c r="L27" s="412"/>
      <c r="M27" s="412"/>
      <c r="N27" s="412"/>
      <c r="O27" s="412"/>
      <c r="P27" s="412"/>
      <c r="Q27" s="412"/>
    </row>
    <row r="28" spans="1:17" ht="17.850000000000001" customHeight="1">
      <c r="A28" s="788" t="s">
        <v>259</v>
      </c>
      <c r="B28" s="788"/>
      <c r="C28" s="518">
        <v>-9.0999999999999998E-2</v>
      </c>
      <c r="D28" s="203"/>
      <c r="E28" s="518">
        <v>8.0000000000000002E-3</v>
      </c>
      <c r="F28" s="203"/>
      <c r="G28" s="518">
        <v>0.03</v>
      </c>
      <c r="H28" s="203"/>
      <c r="I28" s="518">
        <v>0.29699999999999999</v>
      </c>
      <c r="J28" s="203"/>
      <c r="K28" s="518">
        <v>0.126</v>
      </c>
      <c r="L28" s="203"/>
      <c r="M28" s="518">
        <v>4.2999999999999997E-2</v>
      </c>
      <c r="N28" s="203"/>
      <c r="O28" s="518">
        <v>3.2000000000000001E-2</v>
      </c>
      <c r="P28" s="203"/>
      <c r="Q28" s="518">
        <v>-3.7999999999999999E-2</v>
      </c>
    </row>
    <row r="29" spans="1:17" ht="17.850000000000001" customHeight="1">
      <c r="A29" s="46" t="s">
        <v>253</v>
      </c>
      <c r="B29" s="46"/>
      <c r="C29" s="518">
        <v>-8.3000000000000004E-2</v>
      </c>
      <c r="D29" s="203"/>
      <c r="E29" s="518">
        <v>0.01</v>
      </c>
      <c r="F29" s="203"/>
      <c r="G29" s="518">
        <v>4.2999999999999997E-2</v>
      </c>
      <c r="H29" s="203"/>
      <c r="I29" s="518">
        <v>0.30299999999999999</v>
      </c>
      <c r="J29" s="203"/>
      <c r="K29" s="518">
        <v>0.113</v>
      </c>
      <c r="L29" s="203"/>
      <c r="M29" s="518">
        <v>5.0000000000000001E-3</v>
      </c>
      <c r="N29" s="203"/>
      <c r="O29" s="518">
        <v>-0.02</v>
      </c>
      <c r="P29" s="203"/>
      <c r="Q29" s="518">
        <v>-3.6999999999999998E-2</v>
      </c>
    </row>
    <row r="30" spans="1:17" ht="17.850000000000001" customHeight="1">
      <c r="A30" s="46" t="s">
        <v>260</v>
      </c>
      <c r="B30" s="46"/>
      <c r="C30" s="518">
        <v>-8.8999999999999996E-2</v>
      </c>
      <c r="D30" s="203"/>
      <c r="E30" s="518">
        <v>8.9999999999999993E-3</v>
      </c>
      <c r="F30" s="203"/>
      <c r="G30" s="518">
        <v>3.4000000000000002E-2</v>
      </c>
      <c r="H30" s="203"/>
      <c r="I30" s="518">
        <v>0.29899999999999999</v>
      </c>
      <c r="J30" s="203"/>
      <c r="K30" s="518">
        <v>0.122</v>
      </c>
      <c r="L30" s="203"/>
      <c r="M30" s="518">
        <v>3.1E-2</v>
      </c>
      <c r="N30" s="203"/>
      <c r="O30" s="518">
        <v>1.6E-2</v>
      </c>
      <c r="P30" s="203"/>
      <c r="Q30" s="518">
        <v>-3.7999999999999999E-2</v>
      </c>
    </row>
    <row r="31" spans="1:17" ht="12.75">
      <c r="A31" s="796"/>
      <c r="B31" s="796"/>
      <c r="C31" s="796"/>
      <c r="D31" s="796"/>
      <c r="E31" s="796"/>
      <c r="F31" s="796"/>
      <c r="G31" s="796"/>
      <c r="H31" s="796"/>
      <c r="I31" s="796"/>
      <c r="J31" s="796"/>
      <c r="K31" s="796"/>
      <c r="L31" s="796"/>
      <c r="M31" s="796"/>
      <c r="N31" s="796"/>
      <c r="O31" s="796"/>
      <c r="P31" s="796"/>
      <c r="Q31" s="796"/>
    </row>
    <row r="32" spans="1:17" ht="17.850000000000001" customHeight="1">
      <c r="A32" s="412" t="s">
        <v>155</v>
      </c>
      <c r="B32" s="412"/>
      <c r="C32" s="412"/>
      <c r="D32" s="412"/>
      <c r="E32" s="412"/>
      <c r="F32" s="412"/>
      <c r="G32" s="412"/>
      <c r="H32" s="412"/>
      <c r="I32" s="412"/>
      <c r="J32" s="412"/>
      <c r="K32" s="412"/>
      <c r="L32" s="412"/>
      <c r="M32" s="412"/>
      <c r="N32" s="412"/>
      <c r="O32" s="412"/>
      <c r="P32" s="412"/>
      <c r="Q32" s="412"/>
    </row>
    <row r="33" spans="1:17" ht="17.850000000000001" customHeight="1">
      <c r="A33" s="788" t="s">
        <v>259</v>
      </c>
      <c r="B33" s="788"/>
      <c r="C33" s="518">
        <v>1.7000000000000001E-2</v>
      </c>
      <c r="D33" s="518"/>
      <c r="E33" s="518">
        <v>0.02</v>
      </c>
      <c r="F33" s="518"/>
      <c r="G33" s="518">
        <v>3.9E-2</v>
      </c>
      <c r="H33" s="518"/>
      <c r="I33" s="518">
        <v>6.2E-2</v>
      </c>
      <c r="J33" s="518"/>
      <c r="K33" s="518">
        <v>0.11899999999999999</v>
      </c>
      <c r="L33" s="518"/>
      <c r="M33" s="518">
        <v>0.158</v>
      </c>
      <c r="N33" s="518"/>
      <c r="O33" s="518">
        <v>0.19500000000000001</v>
      </c>
      <c r="P33" s="518"/>
      <c r="Q33" s="518">
        <v>0.28100000000000003</v>
      </c>
    </row>
    <row r="34" spans="1:17" ht="17.850000000000001" customHeight="1">
      <c r="A34" s="46" t="s">
        <v>253</v>
      </c>
      <c r="B34" s="46"/>
      <c r="C34" s="518">
        <v>2.4E-2</v>
      </c>
      <c r="D34" s="518"/>
      <c r="E34" s="518">
        <v>6.0999999999999999E-2</v>
      </c>
      <c r="F34" s="518"/>
      <c r="G34" s="518">
        <v>2.1000000000000001E-2</v>
      </c>
      <c r="H34" s="518"/>
      <c r="I34" s="518">
        <v>4.4999999999999998E-2</v>
      </c>
      <c r="J34" s="518"/>
      <c r="K34" s="518">
        <v>0.1</v>
      </c>
      <c r="L34" s="518"/>
      <c r="M34" s="518">
        <v>0.12</v>
      </c>
      <c r="N34" s="518"/>
      <c r="O34" s="518">
        <v>0.19600000000000001</v>
      </c>
      <c r="P34" s="518"/>
      <c r="Q34" s="518">
        <v>0.27900000000000003</v>
      </c>
    </row>
    <row r="35" spans="1:17" ht="17.850000000000001" customHeight="1">
      <c r="A35" s="46" t="s">
        <v>264</v>
      </c>
      <c r="B35" s="46"/>
      <c r="C35" s="518">
        <v>0.02</v>
      </c>
      <c r="D35" s="518"/>
      <c r="E35" s="518">
        <v>3.1E-2</v>
      </c>
      <c r="F35" s="518"/>
      <c r="G35" s="518">
        <v>2.8000000000000001E-2</v>
      </c>
      <c r="H35" s="518"/>
      <c r="I35" s="518">
        <v>5.7000000000000002E-2</v>
      </c>
      <c r="J35" s="518"/>
      <c r="K35" s="518">
        <v>0.113</v>
      </c>
      <c r="L35" s="518"/>
      <c r="M35" s="518">
        <v>0.14399999999999999</v>
      </c>
      <c r="N35" s="518"/>
      <c r="O35" s="518">
        <v>0.193</v>
      </c>
      <c r="P35" s="518"/>
      <c r="Q35" s="518">
        <v>0.28000000000000003</v>
      </c>
    </row>
    <row r="36" spans="1:17" ht="12.75">
      <c r="A36" s="796"/>
      <c r="B36" s="796"/>
      <c r="C36" s="796"/>
      <c r="D36" s="796"/>
      <c r="E36" s="796"/>
      <c r="F36" s="796"/>
      <c r="G36" s="796"/>
      <c r="H36" s="796"/>
      <c r="I36" s="796"/>
      <c r="J36" s="796"/>
      <c r="K36" s="796"/>
      <c r="L36" s="796"/>
      <c r="M36" s="796"/>
      <c r="N36" s="796"/>
      <c r="O36" s="796"/>
      <c r="P36" s="796"/>
      <c r="Q36" s="796"/>
    </row>
    <row r="37" spans="1:17" ht="12.75">
      <c r="A37" s="788" t="s">
        <v>114</v>
      </c>
      <c r="B37" s="788"/>
      <c r="C37" s="202">
        <v>65</v>
      </c>
      <c r="D37" s="203"/>
      <c r="E37" s="202">
        <v>62</v>
      </c>
      <c r="F37" s="203"/>
      <c r="G37" s="202">
        <v>61</v>
      </c>
      <c r="H37" s="203"/>
      <c r="I37" s="202">
        <v>65</v>
      </c>
      <c r="J37" s="203"/>
      <c r="K37" s="202">
        <v>65</v>
      </c>
      <c r="L37" s="203"/>
      <c r="M37" s="202">
        <v>62</v>
      </c>
      <c r="N37" s="203"/>
      <c r="O37" s="202">
        <v>62</v>
      </c>
      <c r="P37" s="203"/>
      <c r="Q37" s="202">
        <v>65</v>
      </c>
    </row>
    <row r="38" spans="1:17" s="102" customFormat="1" ht="12.75">
      <c r="A38" s="864"/>
      <c r="B38" s="864"/>
      <c r="C38" s="864"/>
      <c r="D38" s="864"/>
      <c r="E38" s="864"/>
      <c r="F38" s="864"/>
      <c r="G38" s="864"/>
      <c r="H38" s="864"/>
      <c r="I38" s="864"/>
      <c r="J38" s="864"/>
      <c r="K38" s="864"/>
      <c r="L38" s="864"/>
      <c r="M38" s="864"/>
      <c r="N38" s="864"/>
      <c r="O38" s="864"/>
      <c r="P38" s="864"/>
      <c r="Q38" s="864"/>
    </row>
    <row r="39" spans="1:17" ht="15" customHeight="1">
      <c r="A39" s="779" t="s">
        <v>82</v>
      </c>
      <c r="B39" s="779"/>
      <c r="C39" s="779"/>
      <c r="D39" s="779"/>
      <c r="E39" s="779"/>
      <c r="F39" s="779"/>
      <c r="G39" s="779"/>
      <c r="H39" s="779"/>
      <c r="I39" s="779"/>
      <c r="J39" s="779"/>
      <c r="K39" s="779"/>
      <c r="L39" s="779"/>
      <c r="M39" s="779"/>
      <c r="N39" s="779"/>
      <c r="O39" s="779"/>
      <c r="P39" s="779"/>
      <c r="Q39" s="779"/>
    </row>
    <row r="40" spans="1:17" ht="15" customHeight="1">
      <c r="A40" s="8"/>
      <c r="B40" s="8"/>
      <c r="C40" s="248"/>
      <c r="D40" s="95"/>
      <c r="E40" s="248"/>
      <c r="F40" s="95"/>
      <c r="G40" s="248"/>
      <c r="H40" s="95"/>
      <c r="I40" s="248"/>
      <c r="J40" s="95"/>
      <c r="K40" s="248"/>
      <c r="L40" s="95"/>
      <c r="M40" s="248"/>
      <c r="N40" s="95"/>
      <c r="O40" s="248"/>
      <c r="P40" s="95"/>
      <c r="Q40" s="248"/>
    </row>
    <row r="41" spans="1:17" ht="15" customHeight="1">
      <c r="A41" s="8"/>
      <c r="B41" s="8"/>
      <c r="C41" s="248"/>
      <c r="D41" s="95"/>
      <c r="E41" s="248"/>
      <c r="F41" s="95"/>
      <c r="G41" s="248"/>
      <c r="H41" s="95"/>
      <c r="I41" s="248"/>
      <c r="J41" s="95"/>
      <c r="K41" s="248"/>
      <c r="L41" s="95"/>
      <c r="M41" s="248"/>
      <c r="N41" s="95"/>
      <c r="O41" s="248"/>
      <c r="P41" s="95"/>
      <c r="Q41" s="248"/>
    </row>
    <row r="42" spans="1:17" ht="15" customHeight="1">
      <c r="A42" s="8"/>
      <c r="B42" s="8"/>
      <c r="C42" s="248"/>
      <c r="D42" s="95"/>
      <c r="E42" s="248"/>
      <c r="F42" s="95"/>
      <c r="G42" s="248"/>
      <c r="H42" s="95"/>
      <c r="I42" s="248"/>
      <c r="J42" s="95"/>
      <c r="K42" s="248"/>
      <c r="L42" s="95"/>
      <c r="M42" s="248"/>
      <c r="N42" s="95"/>
      <c r="O42" s="248"/>
      <c r="P42" s="95"/>
      <c r="Q42" s="248"/>
    </row>
    <row r="43" spans="1:17" ht="15" customHeight="1">
      <c r="A43" s="8"/>
      <c r="B43" s="8"/>
      <c r="C43" s="248"/>
      <c r="D43" s="95"/>
      <c r="E43" s="248"/>
      <c r="F43" s="95"/>
      <c r="G43" s="248"/>
      <c r="H43" s="95"/>
      <c r="I43" s="248"/>
      <c r="J43" s="95"/>
      <c r="K43" s="248"/>
      <c r="L43" s="95"/>
      <c r="M43" s="248"/>
      <c r="N43" s="95"/>
      <c r="O43" s="248"/>
      <c r="P43" s="95"/>
      <c r="Q43" s="248"/>
    </row>
    <row r="45" spans="1:17" ht="15" customHeight="1">
      <c r="A45" s="23"/>
      <c r="B45" s="23"/>
    </row>
    <row r="47" spans="1:17" ht="15" customHeight="1">
      <c r="A47" s="47"/>
      <c r="B47" s="8"/>
      <c r="C47" s="264"/>
      <c r="D47" s="95"/>
      <c r="E47" s="240"/>
      <c r="F47" s="95"/>
      <c r="G47" s="240"/>
      <c r="H47" s="95"/>
      <c r="I47" s="240"/>
      <c r="J47" s="95"/>
      <c r="K47" s="240"/>
      <c r="L47" s="95"/>
      <c r="M47" s="240"/>
      <c r="N47" s="95"/>
      <c r="O47" s="240"/>
      <c r="P47" s="95"/>
      <c r="Q47" s="240"/>
    </row>
    <row r="48" spans="1:17" ht="15" customHeight="1">
      <c r="A48" s="61"/>
      <c r="Q48" s="265"/>
    </row>
  </sheetData>
  <mergeCells count="25">
    <mergeCell ref="A31:Q31"/>
    <mergeCell ref="A8:B8"/>
    <mergeCell ref="A13:B13"/>
    <mergeCell ref="A18:B18"/>
    <mergeCell ref="A23:B23"/>
    <mergeCell ref="A28:B28"/>
    <mergeCell ref="A15:B15"/>
    <mergeCell ref="A11:Q11"/>
    <mergeCell ref="A16:Q16"/>
    <mergeCell ref="A21:Q21"/>
    <mergeCell ref="A26:Q26"/>
    <mergeCell ref="A36:Q36"/>
    <mergeCell ref="A38:Q38"/>
    <mergeCell ref="A39:Q39"/>
    <mergeCell ref="A33:B33"/>
    <mergeCell ref="A37:B37"/>
    <mergeCell ref="A7:Q7"/>
    <mergeCell ref="C5:I5"/>
    <mergeCell ref="K5:Q5"/>
    <mergeCell ref="A1:Q1"/>
    <mergeCell ref="A2:Q2"/>
    <mergeCell ref="A3:Q3"/>
    <mergeCell ref="A5:B5"/>
    <mergeCell ref="A6:B6"/>
    <mergeCell ref="A4:Q4"/>
  </mergeCells>
  <phoneticPr fontId="2" type="noConversion"/>
  <printOptions horizontalCentered="1"/>
  <pageMargins left="0.75" right="0.75" top="0.5" bottom="0.5" header="0.5" footer="0.25"/>
  <pageSetup scale="76" firstPageNumber="2" orientation="portrait" r:id="rId1"/>
  <headerFooter scaleWithDoc="0" alignWithMargins="0">
    <evenFooter>&amp;R&amp;"Arial,Regular"&amp;10Q1 FY24 Stat Book / &amp;P</even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V50"/>
  <sheetViews>
    <sheetView zoomScaleNormal="100" workbookViewId="0">
      <selection sqref="A1:Q1"/>
    </sheetView>
  </sheetViews>
  <sheetFormatPr defaultColWidth="10.625" defaultRowHeight="15" customHeight="1"/>
  <cols>
    <col min="1" max="1" width="35.625" style="10" customWidth="1"/>
    <col min="2" max="2" width="1.75" style="10" customWidth="1"/>
    <col min="3" max="3" width="7.75" style="236" customWidth="1"/>
    <col min="4" max="4" width="1.75" style="97" customWidth="1"/>
    <col min="5" max="5" width="7.75" style="236" customWidth="1"/>
    <col min="6" max="6" width="1.75" style="97" customWidth="1"/>
    <col min="7" max="7" width="7.75" style="236" customWidth="1"/>
    <col min="8" max="8" width="1.75" style="97" customWidth="1"/>
    <col min="9" max="9" width="7.75" style="236" customWidth="1"/>
    <col min="10" max="10" width="1.75" style="97" customWidth="1"/>
    <col min="11" max="11" width="7.75" style="236" customWidth="1"/>
    <col min="12" max="12" width="1.75" style="97" customWidth="1"/>
    <col min="13" max="13" width="7.75" style="236" customWidth="1"/>
    <col min="14" max="14" width="1.75" style="97" customWidth="1"/>
    <col min="15" max="15" width="7.75" style="574" customWidth="1"/>
    <col min="16" max="16" width="1.75" style="97" customWidth="1"/>
    <col min="17" max="17" width="7.75" style="237" customWidth="1"/>
    <col min="18" max="18" width="10.625" style="6"/>
    <col min="19" max="21" width="10.625" style="102"/>
    <col min="22" max="16384" width="10.625" style="6"/>
  </cols>
  <sheetData>
    <row r="1" spans="1:21" s="122" customFormat="1" ht="20.45" customHeight="1">
      <c r="A1" s="865" t="s">
        <v>156</v>
      </c>
      <c r="B1" s="865"/>
      <c r="C1" s="865"/>
      <c r="D1" s="865"/>
      <c r="E1" s="865"/>
      <c r="F1" s="865"/>
      <c r="G1" s="865"/>
      <c r="H1" s="865"/>
      <c r="I1" s="865"/>
      <c r="J1" s="865"/>
      <c r="K1" s="865"/>
      <c r="L1" s="865"/>
      <c r="M1" s="865"/>
      <c r="N1" s="865"/>
      <c r="O1" s="865"/>
      <c r="P1" s="865"/>
      <c r="Q1" s="865"/>
      <c r="S1" s="757"/>
      <c r="T1" s="757"/>
      <c r="U1" s="757"/>
    </row>
    <row r="2" spans="1:21" s="122" customFormat="1" ht="20.45" customHeight="1">
      <c r="A2" s="865" t="s">
        <v>140</v>
      </c>
      <c r="B2" s="865"/>
      <c r="C2" s="865"/>
      <c r="D2" s="865"/>
      <c r="E2" s="865"/>
      <c r="F2" s="865"/>
      <c r="G2" s="865"/>
      <c r="H2" s="865"/>
      <c r="I2" s="865"/>
      <c r="J2" s="865"/>
      <c r="K2" s="865"/>
      <c r="L2" s="865"/>
      <c r="M2" s="865"/>
      <c r="N2" s="865"/>
      <c r="O2" s="865"/>
      <c r="P2" s="865"/>
      <c r="Q2" s="865"/>
      <c r="S2" s="757"/>
      <c r="T2" s="757"/>
      <c r="U2" s="757"/>
    </row>
    <row r="3" spans="1:21" s="122" customFormat="1" ht="20.45" customHeight="1">
      <c r="A3" s="865" t="s">
        <v>171</v>
      </c>
      <c r="B3" s="865"/>
      <c r="C3" s="865"/>
      <c r="D3" s="865"/>
      <c r="E3" s="865"/>
      <c r="F3" s="865"/>
      <c r="G3" s="865"/>
      <c r="H3" s="865"/>
      <c r="I3" s="865"/>
      <c r="J3" s="865"/>
      <c r="K3" s="865"/>
      <c r="L3" s="865"/>
      <c r="M3" s="865"/>
      <c r="N3" s="865"/>
      <c r="O3" s="865"/>
      <c r="P3" s="865"/>
      <c r="Q3" s="865"/>
      <c r="S3" s="757"/>
      <c r="T3" s="757"/>
      <c r="U3" s="757"/>
    </row>
    <row r="4" spans="1:21" s="122" customFormat="1" ht="15" customHeight="1">
      <c r="A4" s="865"/>
      <c r="B4" s="865"/>
      <c r="C4" s="865"/>
      <c r="D4" s="865"/>
      <c r="E4" s="865"/>
      <c r="F4" s="865"/>
      <c r="G4" s="865"/>
      <c r="H4" s="865"/>
      <c r="I4" s="865"/>
      <c r="J4" s="865"/>
      <c r="K4" s="865"/>
      <c r="L4" s="865"/>
      <c r="M4" s="865"/>
      <c r="N4" s="865"/>
      <c r="O4" s="865"/>
      <c r="P4" s="865"/>
      <c r="Q4" s="865"/>
      <c r="S4" s="757"/>
      <c r="T4" s="757"/>
      <c r="U4" s="757"/>
    </row>
    <row r="5" spans="1:21" s="27" customFormat="1" ht="17.850000000000001" customHeight="1">
      <c r="A5" s="878"/>
      <c r="B5" s="878"/>
      <c r="C5" s="797" t="s">
        <v>119</v>
      </c>
      <c r="D5" s="797"/>
      <c r="E5" s="797"/>
      <c r="F5" s="797"/>
      <c r="G5" s="797"/>
      <c r="H5" s="797"/>
      <c r="I5" s="797"/>
      <c r="J5" s="522"/>
      <c r="K5" s="798" t="s">
        <v>169</v>
      </c>
      <c r="L5" s="798"/>
      <c r="M5" s="798"/>
      <c r="N5" s="798"/>
      <c r="O5" s="798"/>
      <c r="P5" s="798"/>
      <c r="Q5" s="798"/>
      <c r="S5" s="109"/>
      <c r="T5" s="109"/>
      <c r="U5" s="109"/>
    </row>
    <row r="6" spans="1:21" s="21" customFormat="1" ht="22.5">
      <c r="A6" s="878"/>
      <c r="B6" s="878"/>
      <c r="C6" s="560" t="s">
        <v>289</v>
      </c>
      <c r="D6" s="104"/>
      <c r="E6" s="560" t="s">
        <v>290</v>
      </c>
      <c r="F6" s="104"/>
      <c r="G6" s="560" t="s">
        <v>291</v>
      </c>
      <c r="H6" s="104"/>
      <c r="I6" s="560" t="s">
        <v>292</v>
      </c>
      <c r="J6" s="104"/>
      <c r="K6" s="560" t="s">
        <v>289</v>
      </c>
      <c r="L6" s="104"/>
      <c r="M6" s="560" t="s">
        <v>290</v>
      </c>
      <c r="N6" s="104"/>
      <c r="O6" s="560" t="s">
        <v>291</v>
      </c>
      <c r="P6" s="104"/>
      <c r="Q6" s="560" t="s">
        <v>292</v>
      </c>
      <c r="S6" s="101"/>
      <c r="T6" s="101"/>
      <c r="U6" s="101"/>
    </row>
    <row r="7" spans="1:21" ht="17.850000000000001" customHeight="1">
      <c r="A7" s="788" t="s">
        <v>150</v>
      </c>
      <c r="B7" s="788"/>
      <c r="C7" s="788"/>
      <c r="D7" s="788"/>
      <c r="E7" s="788"/>
      <c r="F7" s="788"/>
      <c r="G7" s="788"/>
      <c r="H7" s="788"/>
      <c r="I7" s="788"/>
      <c r="J7" s="788"/>
      <c r="K7" s="788"/>
      <c r="L7" s="788"/>
      <c r="M7" s="788"/>
      <c r="N7" s="788"/>
      <c r="O7" s="788"/>
      <c r="P7" s="788"/>
      <c r="Q7" s="788"/>
    </row>
    <row r="8" spans="1:21" s="47" customFormat="1" ht="17.850000000000001" customHeight="1">
      <c r="A8" s="788" t="s">
        <v>259</v>
      </c>
      <c r="B8" s="788"/>
      <c r="C8" s="202">
        <v>76174</v>
      </c>
      <c r="D8" s="519"/>
      <c r="E8" s="202">
        <v>73372</v>
      </c>
      <c r="F8" s="519"/>
      <c r="G8" s="202">
        <v>65402</v>
      </c>
      <c r="H8" s="519"/>
      <c r="I8" s="202">
        <v>65540</v>
      </c>
      <c r="J8" s="519"/>
      <c r="K8" s="202">
        <v>66144</v>
      </c>
      <c r="L8" s="519"/>
      <c r="M8" s="202">
        <v>68486</v>
      </c>
      <c r="N8" s="519"/>
      <c r="O8" s="202">
        <v>61483</v>
      </c>
      <c r="P8" s="519"/>
      <c r="Q8" s="342">
        <v>63555</v>
      </c>
      <c r="S8" s="106"/>
      <c r="T8" s="756"/>
      <c r="U8" s="93"/>
    </row>
    <row r="9" spans="1:21" s="47" customFormat="1" ht="17.850000000000001" customHeight="1">
      <c r="A9" s="46" t="s">
        <v>253</v>
      </c>
      <c r="B9" s="46"/>
      <c r="C9" s="223">
        <v>32104</v>
      </c>
      <c r="D9" s="519"/>
      <c r="E9" s="223">
        <v>30964</v>
      </c>
      <c r="F9" s="519"/>
      <c r="G9" s="223">
        <v>27685</v>
      </c>
      <c r="H9" s="519"/>
      <c r="I9" s="223">
        <v>27446</v>
      </c>
      <c r="J9" s="519"/>
      <c r="K9" s="223">
        <v>28491</v>
      </c>
      <c r="L9" s="519"/>
      <c r="M9" s="223">
        <v>30515</v>
      </c>
      <c r="N9" s="519"/>
      <c r="O9" s="223">
        <v>27765</v>
      </c>
      <c r="P9" s="519"/>
      <c r="Q9" s="342">
        <v>29524</v>
      </c>
      <c r="S9" s="106"/>
      <c r="T9" s="756"/>
      <c r="U9" s="93"/>
    </row>
    <row r="10" spans="1:21" s="47" customFormat="1" ht="17.850000000000001" customHeight="1">
      <c r="A10" s="46" t="s">
        <v>260</v>
      </c>
      <c r="B10" s="46"/>
      <c r="C10" s="202">
        <v>108278</v>
      </c>
      <c r="D10" s="519"/>
      <c r="E10" s="202">
        <v>104336</v>
      </c>
      <c r="F10" s="519"/>
      <c r="G10" s="202">
        <v>93087</v>
      </c>
      <c r="H10" s="519"/>
      <c r="I10" s="202">
        <v>92986</v>
      </c>
      <c r="J10" s="519"/>
      <c r="K10" s="202">
        <v>94635</v>
      </c>
      <c r="L10" s="519"/>
      <c r="M10" s="202">
        <v>99001</v>
      </c>
      <c r="N10" s="519"/>
      <c r="O10" s="342">
        <v>89248</v>
      </c>
      <c r="P10" s="519"/>
      <c r="Q10" s="624">
        <v>93080</v>
      </c>
      <c r="S10" s="106"/>
      <c r="T10" s="756"/>
      <c r="U10" s="93"/>
    </row>
    <row r="11" spans="1:21" s="47" customFormat="1">
      <c r="A11" s="796"/>
      <c r="B11" s="796"/>
      <c r="C11" s="796"/>
      <c r="D11" s="796"/>
      <c r="E11" s="796"/>
      <c r="F11" s="796"/>
      <c r="G11" s="796"/>
      <c r="H11" s="796"/>
      <c r="I11" s="796"/>
      <c r="J11" s="796"/>
      <c r="K11" s="796"/>
      <c r="L11" s="796"/>
      <c r="M11" s="796"/>
      <c r="N11" s="796"/>
      <c r="O11" s="796"/>
      <c r="P11" s="796"/>
      <c r="Q11" s="796"/>
      <c r="S11" s="93"/>
      <c r="T11" s="93"/>
      <c r="U11" s="93"/>
    </row>
    <row r="12" spans="1:21" ht="17.850000000000001" customHeight="1">
      <c r="A12" s="412" t="s">
        <v>151</v>
      </c>
      <c r="B12" s="412"/>
      <c r="C12" s="412"/>
      <c r="D12" s="412"/>
      <c r="E12" s="412"/>
      <c r="F12" s="412"/>
      <c r="G12" s="412"/>
      <c r="H12" s="412"/>
      <c r="I12" s="412"/>
      <c r="J12" s="412"/>
      <c r="K12" s="412"/>
      <c r="L12" s="412"/>
      <c r="M12" s="412"/>
      <c r="N12" s="412"/>
      <c r="O12" s="477"/>
      <c r="P12" s="412"/>
      <c r="Q12" s="412"/>
    </row>
    <row r="13" spans="1:21" ht="17.850000000000001" customHeight="1">
      <c r="A13" s="765" t="s">
        <v>259</v>
      </c>
      <c r="B13" s="765"/>
      <c r="C13" s="202">
        <v>1054</v>
      </c>
      <c r="D13" s="202"/>
      <c r="E13" s="202">
        <v>1029</v>
      </c>
      <c r="F13" s="202"/>
      <c r="G13" s="202">
        <v>1014</v>
      </c>
      <c r="H13" s="202"/>
      <c r="I13" s="202">
        <v>1004</v>
      </c>
      <c r="J13" s="202"/>
      <c r="K13" s="202">
        <v>989</v>
      </c>
      <c r="L13" s="202"/>
      <c r="M13" s="202">
        <v>975</v>
      </c>
      <c r="N13" s="202"/>
      <c r="O13" s="342">
        <v>974</v>
      </c>
      <c r="P13" s="202"/>
      <c r="Q13" s="342">
        <v>970</v>
      </c>
    </row>
    <row r="14" spans="1:21" ht="17.850000000000001" customHeight="1">
      <c r="A14" s="104" t="s">
        <v>253</v>
      </c>
      <c r="B14" s="104"/>
      <c r="C14" s="223">
        <v>938</v>
      </c>
      <c r="D14" s="202"/>
      <c r="E14" s="223">
        <v>940</v>
      </c>
      <c r="F14" s="202"/>
      <c r="G14" s="223">
        <v>890</v>
      </c>
      <c r="H14" s="202"/>
      <c r="I14" s="223">
        <v>873</v>
      </c>
      <c r="J14" s="202"/>
      <c r="K14" s="223">
        <v>876</v>
      </c>
      <c r="L14" s="202"/>
      <c r="M14" s="223">
        <v>880</v>
      </c>
      <c r="N14" s="202"/>
      <c r="O14" s="580">
        <v>885</v>
      </c>
      <c r="P14" s="202"/>
      <c r="Q14" s="580">
        <v>871</v>
      </c>
    </row>
    <row r="15" spans="1:21" ht="17.850000000000001" customHeight="1">
      <c r="A15" s="104" t="s">
        <v>261</v>
      </c>
      <c r="B15" s="104"/>
      <c r="C15" s="202">
        <v>1020</v>
      </c>
      <c r="D15" s="202"/>
      <c r="E15" s="202">
        <v>1002</v>
      </c>
      <c r="F15" s="202"/>
      <c r="G15" s="202">
        <v>977</v>
      </c>
      <c r="H15" s="202"/>
      <c r="I15" s="202">
        <v>966</v>
      </c>
      <c r="J15" s="202"/>
      <c r="K15" s="202">
        <v>955</v>
      </c>
      <c r="L15" s="202"/>
      <c r="M15" s="202">
        <v>946</v>
      </c>
      <c r="N15" s="202"/>
      <c r="O15" s="342">
        <v>946</v>
      </c>
      <c r="P15" s="202"/>
      <c r="Q15" s="342">
        <v>939</v>
      </c>
    </row>
    <row r="16" spans="1:21" s="47" customFormat="1">
      <c r="A16" s="868"/>
      <c r="B16" s="868"/>
      <c r="C16" s="868"/>
      <c r="D16" s="868"/>
      <c r="E16" s="868"/>
      <c r="F16" s="868"/>
      <c r="G16" s="868"/>
      <c r="H16" s="868"/>
      <c r="I16" s="868"/>
      <c r="J16" s="868"/>
      <c r="K16" s="868"/>
      <c r="L16" s="868"/>
      <c r="M16" s="868"/>
      <c r="N16" s="868"/>
      <c r="O16" s="868"/>
      <c r="P16" s="868"/>
      <c r="Q16" s="868"/>
      <c r="S16" s="93"/>
      <c r="T16" s="93"/>
      <c r="U16" s="93"/>
    </row>
    <row r="17" spans="1:21" ht="17.850000000000001" customHeight="1">
      <c r="A17" s="477" t="s">
        <v>152</v>
      </c>
      <c r="B17" s="477"/>
      <c r="C17" s="477"/>
      <c r="D17" s="477"/>
      <c r="E17" s="477"/>
      <c r="F17" s="477"/>
      <c r="G17" s="477"/>
      <c r="H17" s="477"/>
      <c r="I17" s="477"/>
      <c r="J17" s="477"/>
      <c r="K17" s="477"/>
      <c r="L17" s="477"/>
      <c r="M17" s="477"/>
      <c r="N17" s="477"/>
      <c r="O17" s="477"/>
      <c r="P17" s="477"/>
      <c r="Q17" s="477"/>
    </row>
    <row r="18" spans="1:21" ht="17.850000000000001" customHeight="1">
      <c r="A18" s="765" t="s">
        <v>259</v>
      </c>
      <c r="B18" s="765"/>
      <c r="C18" s="219">
        <v>369.6</v>
      </c>
      <c r="D18" s="520"/>
      <c r="E18" s="219">
        <v>361.57</v>
      </c>
      <c r="F18" s="520"/>
      <c r="G18" s="219">
        <v>366.17</v>
      </c>
      <c r="H18" s="520"/>
      <c r="I18" s="219">
        <v>357.44</v>
      </c>
      <c r="J18" s="520"/>
      <c r="K18" s="219">
        <v>353.01</v>
      </c>
      <c r="L18" s="520"/>
      <c r="M18" s="219">
        <v>365.55</v>
      </c>
      <c r="N18" s="520"/>
      <c r="O18" s="581">
        <v>363.21</v>
      </c>
      <c r="P18" s="520"/>
      <c r="Q18" s="581">
        <v>364.11</v>
      </c>
    </row>
    <row r="19" spans="1:21" ht="17.850000000000001" customHeight="1">
      <c r="A19" s="104" t="s">
        <v>253</v>
      </c>
      <c r="B19" s="104"/>
      <c r="C19" s="517">
        <v>423.59</v>
      </c>
      <c r="D19" s="520"/>
      <c r="E19" s="517">
        <v>415.35</v>
      </c>
      <c r="F19" s="520"/>
      <c r="G19" s="517">
        <v>418.65</v>
      </c>
      <c r="H19" s="520"/>
      <c r="I19" s="517">
        <v>411.62</v>
      </c>
      <c r="J19" s="520"/>
      <c r="K19" s="517">
        <v>407.99</v>
      </c>
      <c r="L19" s="520"/>
      <c r="M19" s="517">
        <v>415.82</v>
      </c>
      <c r="N19" s="520"/>
      <c r="O19" s="582">
        <v>414.79</v>
      </c>
      <c r="P19" s="520"/>
      <c r="Q19" s="582">
        <v>406.73</v>
      </c>
    </row>
    <row r="20" spans="1:21" ht="17.850000000000001" customHeight="1">
      <c r="A20" s="765" t="s">
        <v>262</v>
      </c>
      <c r="B20" s="765"/>
      <c r="C20" s="219">
        <v>385.61</v>
      </c>
      <c r="D20" s="520"/>
      <c r="E20" s="219">
        <v>377.53</v>
      </c>
      <c r="F20" s="520"/>
      <c r="G20" s="219">
        <v>381.77</v>
      </c>
      <c r="H20" s="520"/>
      <c r="I20" s="219">
        <v>373.43</v>
      </c>
      <c r="J20" s="520"/>
      <c r="K20" s="219">
        <v>369.56</v>
      </c>
      <c r="L20" s="520"/>
      <c r="M20" s="219">
        <v>381.05</v>
      </c>
      <c r="N20" s="520"/>
      <c r="O20" s="581">
        <v>379.26</v>
      </c>
      <c r="P20" s="520"/>
      <c r="Q20" s="581">
        <v>377.63</v>
      </c>
    </row>
    <row r="21" spans="1:21" s="47" customFormat="1">
      <c r="A21" s="868"/>
      <c r="B21" s="868"/>
      <c r="C21" s="868"/>
      <c r="D21" s="868"/>
      <c r="E21" s="868"/>
      <c r="F21" s="868"/>
      <c r="G21" s="868"/>
      <c r="H21" s="868"/>
      <c r="I21" s="868"/>
      <c r="J21" s="868"/>
      <c r="K21" s="868"/>
      <c r="L21" s="868"/>
      <c r="M21" s="868"/>
      <c r="N21" s="868"/>
      <c r="O21" s="868"/>
      <c r="P21" s="868"/>
      <c r="Q21" s="868"/>
      <c r="S21" s="93"/>
      <c r="T21" s="93"/>
      <c r="U21" s="93"/>
    </row>
    <row r="22" spans="1:21" ht="17.850000000000001" customHeight="1">
      <c r="A22" s="477" t="s">
        <v>153</v>
      </c>
      <c r="B22" s="477"/>
      <c r="C22" s="477"/>
      <c r="D22" s="477"/>
      <c r="E22" s="477"/>
      <c r="F22" s="477"/>
      <c r="G22" s="477"/>
      <c r="H22" s="477"/>
      <c r="I22" s="477"/>
      <c r="J22" s="477"/>
      <c r="K22" s="477"/>
      <c r="L22" s="477"/>
      <c r="M22" s="477"/>
      <c r="N22" s="477"/>
      <c r="O22" s="477"/>
      <c r="P22" s="477"/>
      <c r="Q22" s="477"/>
    </row>
    <row r="23" spans="1:21" ht="17.850000000000001" customHeight="1">
      <c r="A23" s="765" t="s">
        <v>259</v>
      </c>
      <c r="B23" s="765"/>
      <c r="C23" s="219">
        <v>35.06</v>
      </c>
      <c r="D23" s="520"/>
      <c r="E23" s="219">
        <v>35.14</v>
      </c>
      <c r="F23" s="520"/>
      <c r="G23" s="219">
        <v>36.119999999999997</v>
      </c>
      <c r="H23" s="520"/>
      <c r="I23" s="219">
        <v>35.6</v>
      </c>
      <c r="J23" s="520"/>
      <c r="K23" s="219">
        <v>35.71</v>
      </c>
      <c r="L23" s="520"/>
      <c r="M23" s="219">
        <v>37.479999999999997</v>
      </c>
      <c r="N23" s="520"/>
      <c r="O23" s="581">
        <v>37.31</v>
      </c>
      <c r="P23" s="520"/>
      <c r="Q23" s="581">
        <v>37.520000000000003</v>
      </c>
    </row>
    <row r="24" spans="1:21" ht="17.850000000000001" customHeight="1">
      <c r="A24" s="104" t="s">
        <v>253</v>
      </c>
      <c r="B24" s="104"/>
      <c r="C24" s="517">
        <v>45.16</v>
      </c>
      <c r="D24" s="520"/>
      <c r="E24" s="517">
        <v>44.21</v>
      </c>
      <c r="F24" s="520"/>
      <c r="G24" s="517">
        <v>47.06</v>
      </c>
      <c r="H24" s="520"/>
      <c r="I24" s="517">
        <v>47.13</v>
      </c>
      <c r="J24" s="520"/>
      <c r="K24" s="517">
        <v>46.59</v>
      </c>
      <c r="L24" s="520"/>
      <c r="M24" s="517">
        <v>47.26</v>
      </c>
      <c r="N24" s="520"/>
      <c r="O24" s="582">
        <v>46.89</v>
      </c>
      <c r="P24" s="520"/>
      <c r="Q24" s="582">
        <v>46.7</v>
      </c>
    </row>
    <row r="25" spans="1:21" ht="17.850000000000001" customHeight="1">
      <c r="A25" s="104" t="s">
        <v>263</v>
      </c>
      <c r="B25" s="104"/>
      <c r="C25" s="219">
        <v>37.82</v>
      </c>
      <c r="D25" s="520"/>
      <c r="E25" s="219">
        <v>37.659999999999997</v>
      </c>
      <c r="F25" s="520"/>
      <c r="G25" s="219">
        <v>39.08</v>
      </c>
      <c r="H25" s="520"/>
      <c r="I25" s="219">
        <v>38.68</v>
      </c>
      <c r="J25" s="520"/>
      <c r="K25" s="219">
        <v>38.71</v>
      </c>
      <c r="L25" s="520"/>
      <c r="M25" s="219">
        <v>40.29</v>
      </c>
      <c r="N25" s="520"/>
      <c r="O25" s="581">
        <v>40.1</v>
      </c>
      <c r="P25" s="520"/>
      <c r="Q25" s="581">
        <v>40.22</v>
      </c>
    </row>
    <row r="26" spans="1:21" s="47" customFormat="1">
      <c r="A26" s="796"/>
      <c r="B26" s="796"/>
      <c r="C26" s="796"/>
      <c r="D26" s="796"/>
      <c r="E26" s="796"/>
      <c r="F26" s="796"/>
      <c r="G26" s="796"/>
      <c r="H26" s="796"/>
      <c r="I26" s="796"/>
      <c r="J26" s="796"/>
      <c r="K26" s="796"/>
      <c r="L26" s="796"/>
      <c r="M26" s="796"/>
      <c r="N26" s="796"/>
      <c r="O26" s="796"/>
      <c r="P26" s="796"/>
      <c r="Q26" s="796"/>
      <c r="S26" s="93"/>
      <c r="T26" s="93"/>
      <c r="U26" s="93"/>
    </row>
    <row r="27" spans="1:21" s="47" customFormat="1" ht="17.850000000000001" customHeight="1">
      <c r="A27" s="412" t="s">
        <v>154</v>
      </c>
      <c r="B27" s="412"/>
      <c r="C27" s="412"/>
      <c r="D27" s="412"/>
      <c r="E27" s="412"/>
      <c r="F27" s="412"/>
      <c r="G27" s="412"/>
      <c r="H27" s="412"/>
      <c r="I27" s="412"/>
      <c r="J27" s="412"/>
      <c r="K27" s="412"/>
      <c r="L27" s="412"/>
      <c r="M27" s="412"/>
      <c r="N27" s="412"/>
      <c r="O27" s="477"/>
      <c r="P27" s="412"/>
      <c r="Q27" s="412"/>
      <c r="S27" s="93"/>
      <c r="T27" s="93"/>
      <c r="U27" s="93"/>
    </row>
    <row r="28" spans="1:21" s="47" customFormat="1" ht="17.850000000000001" customHeight="1">
      <c r="A28" s="765" t="s">
        <v>259</v>
      </c>
      <c r="B28" s="765"/>
      <c r="C28" s="518">
        <v>-5.1999999999999998E-2</v>
      </c>
      <c r="D28" s="521"/>
      <c r="E28" s="518">
        <v>-9.9000000000000005E-2</v>
      </c>
      <c r="F28" s="521"/>
      <c r="G28" s="518">
        <v>-0.128</v>
      </c>
      <c r="H28" s="521"/>
      <c r="I28" s="518">
        <v>-0.17599999999999999</v>
      </c>
      <c r="J28" s="521"/>
      <c r="K28" s="518">
        <v>-0.13200000000000001</v>
      </c>
      <c r="L28" s="521"/>
      <c r="M28" s="518">
        <v>-6.7000000000000004E-2</v>
      </c>
      <c r="N28" s="521"/>
      <c r="O28" s="518">
        <v>-0.06</v>
      </c>
      <c r="P28" s="521"/>
      <c r="Q28" s="518">
        <v>-0.03</v>
      </c>
      <c r="S28" s="93"/>
      <c r="T28" s="93"/>
      <c r="U28" s="93"/>
    </row>
    <row r="29" spans="1:21" s="47" customFormat="1" ht="17.850000000000001" customHeight="1">
      <c r="A29" s="104" t="s">
        <v>253</v>
      </c>
      <c r="B29" s="104"/>
      <c r="C29" s="518">
        <v>-4.2000000000000003E-2</v>
      </c>
      <c r="D29" s="521"/>
      <c r="E29" s="518">
        <v>-6.4000000000000001E-2</v>
      </c>
      <c r="F29" s="521"/>
      <c r="G29" s="518">
        <v>-9.0999999999999998E-2</v>
      </c>
      <c r="H29" s="521"/>
      <c r="I29" s="518">
        <v>-0.17599999999999999</v>
      </c>
      <c r="J29" s="521"/>
      <c r="K29" s="518">
        <v>-0.113</v>
      </c>
      <c r="L29" s="521"/>
      <c r="M29" s="518">
        <v>-1.4999999999999999E-2</v>
      </c>
      <c r="N29" s="521"/>
      <c r="O29" s="518">
        <v>3.0000000000000001E-3</v>
      </c>
      <c r="P29" s="521"/>
      <c r="Q29" s="518">
        <v>7.5999999999999998E-2</v>
      </c>
      <c r="S29" s="93"/>
      <c r="T29" s="93"/>
      <c r="U29" s="93"/>
    </row>
    <row r="30" spans="1:21" s="47" customFormat="1" ht="17.850000000000001" customHeight="1">
      <c r="A30" s="104" t="s">
        <v>260</v>
      </c>
      <c r="B30" s="104"/>
      <c r="C30" s="518">
        <v>-4.9000000000000002E-2</v>
      </c>
      <c r="D30" s="521"/>
      <c r="E30" s="518">
        <v>-8.8999999999999996E-2</v>
      </c>
      <c r="F30" s="521"/>
      <c r="G30" s="518">
        <v>-0.11700000000000001</v>
      </c>
      <c r="H30" s="521"/>
      <c r="I30" s="518">
        <v>-0.17599999999999999</v>
      </c>
      <c r="J30" s="521"/>
      <c r="K30" s="518">
        <v>-0.126</v>
      </c>
      <c r="L30" s="521"/>
      <c r="M30" s="518">
        <v>-5.0999999999999997E-2</v>
      </c>
      <c r="N30" s="521"/>
      <c r="O30" s="518">
        <v>-4.1000000000000002E-2</v>
      </c>
      <c r="P30" s="521"/>
      <c r="Q30" s="518">
        <v>1E-3</v>
      </c>
      <c r="S30" s="93"/>
      <c r="T30" s="93"/>
      <c r="U30" s="93"/>
    </row>
    <row r="31" spans="1:21" s="47" customFormat="1">
      <c r="A31" s="868"/>
      <c r="B31" s="868"/>
      <c r="C31" s="868"/>
      <c r="D31" s="868"/>
      <c r="E31" s="868"/>
      <c r="F31" s="868"/>
      <c r="G31" s="868"/>
      <c r="H31" s="868"/>
      <c r="I31" s="868"/>
      <c r="J31" s="868"/>
      <c r="K31" s="868"/>
      <c r="L31" s="868"/>
      <c r="M31" s="868"/>
      <c r="N31" s="868"/>
      <c r="O31" s="868"/>
      <c r="P31" s="868"/>
      <c r="Q31" s="868"/>
      <c r="S31" s="93"/>
      <c r="T31" s="93"/>
      <c r="U31" s="93"/>
    </row>
    <row r="32" spans="1:21" s="47" customFormat="1" ht="17.850000000000001" customHeight="1">
      <c r="A32" s="765" t="s">
        <v>157</v>
      </c>
      <c r="B32" s="765"/>
      <c r="C32" s="765"/>
      <c r="D32" s="765"/>
      <c r="E32" s="765"/>
      <c r="F32" s="765"/>
      <c r="G32" s="765"/>
      <c r="H32" s="765"/>
      <c r="I32" s="765"/>
      <c r="J32" s="765"/>
      <c r="K32" s="765"/>
      <c r="L32" s="765"/>
      <c r="M32" s="765"/>
      <c r="N32" s="765"/>
      <c r="O32" s="765"/>
      <c r="P32" s="765"/>
      <c r="Q32" s="765"/>
      <c r="S32" s="93"/>
      <c r="T32" s="93"/>
      <c r="U32" s="93"/>
    </row>
    <row r="33" spans="1:22" s="47" customFormat="1" ht="17.850000000000001" customHeight="1">
      <c r="A33" s="765" t="s">
        <v>259</v>
      </c>
      <c r="B33" s="765"/>
      <c r="C33" s="518">
        <v>0.27</v>
      </c>
      <c r="D33" s="518"/>
      <c r="E33" s="518">
        <v>0.182</v>
      </c>
      <c r="F33" s="518"/>
      <c r="G33" s="518">
        <v>0.113</v>
      </c>
      <c r="H33" s="518"/>
      <c r="I33" s="518">
        <v>-1E-3</v>
      </c>
      <c r="J33" s="518"/>
      <c r="K33" s="518">
        <v>-4.4999999999999998E-2</v>
      </c>
      <c r="L33" s="518"/>
      <c r="M33" s="518">
        <v>1.0999999999999999E-2</v>
      </c>
      <c r="N33" s="518"/>
      <c r="O33" s="518">
        <v>-8.0000000000000002E-3</v>
      </c>
      <c r="P33" s="518"/>
      <c r="Q33" s="518">
        <v>1.9E-2</v>
      </c>
      <c r="S33" s="93"/>
      <c r="T33" s="93"/>
      <c r="U33" s="93"/>
    </row>
    <row r="34" spans="1:22" s="47" customFormat="1" ht="17.850000000000001" customHeight="1">
      <c r="A34" s="104" t="s">
        <v>253</v>
      </c>
      <c r="B34" s="104"/>
      <c r="C34" s="518">
        <v>0.27200000000000002</v>
      </c>
      <c r="D34" s="518"/>
      <c r="E34" s="518">
        <v>0.184</v>
      </c>
      <c r="F34" s="518"/>
      <c r="G34" s="518">
        <v>0.111</v>
      </c>
      <c r="H34" s="518"/>
      <c r="I34" s="518">
        <v>-1E-3</v>
      </c>
      <c r="J34" s="518"/>
      <c r="K34" s="518">
        <v>-3.6999999999999998E-2</v>
      </c>
      <c r="L34" s="518"/>
      <c r="M34" s="518">
        <v>1E-3</v>
      </c>
      <c r="N34" s="518"/>
      <c r="O34" s="518">
        <v>-8.9999999999999993E-3</v>
      </c>
      <c r="P34" s="518"/>
      <c r="Q34" s="518">
        <v>-1.2E-2</v>
      </c>
      <c r="S34" s="93"/>
      <c r="T34" s="93"/>
      <c r="U34" s="93"/>
    </row>
    <row r="35" spans="1:22" s="47" customFormat="1" ht="17.850000000000001" customHeight="1">
      <c r="A35" s="104" t="s">
        <v>264</v>
      </c>
      <c r="B35" s="104"/>
      <c r="C35" s="518">
        <v>0.27100000000000002</v>
      </c>
      <c r="D35" s="518"/>
      <c r="E35" s="518">
        <v>0.184</v>
      </c>
      <c r="F35" s="518"/>
      <c r="G35" s="518">
        <v>0.114</v>
      </c>
      <c r="H35" s="518"/>
      <c r="I35" s="518">
        <v>-1E-3</v>
      </c>
      <c r="J35" s="518"/>
      <c r="K35" s="518">
        <v>-4.2000000000000003E-2</v>
      </c>
      <c r="L35" s="518"/>
      <c r="M35" s="518">
        <v>8.9999999999999993E-3</v>
      </c>
      <c r="N35" s="518"/>
      <c r="O35" s="518">
        <v>-7.0000000000000001E-3</v>
      </c>
      <c r="P35" s="518"/>
      <c r="Q35" s="518">
        <v>1.0999999999999999E-2</v>
      </c>
      <c r="S35" s="93"/>
      <c r="T35" s="93"/>
      <c r="U35" s="93"/>
    </row>
    <row r="36" spans="1:22" s="47" customFormat="1">
      <c r="A36" s="796"/>
      <c r="B36" s="796"/>
      <c r="C36" s="796"/>
      <c r="D36" s="796"/>
      <c r="E36" s="796"/>
      <c r="F36" s="796"/>
      <c r="G36" s="796"/>
      <c r="H36" s="796"/>
      <c r="I36" s="796"/>
      <c r="J36" s="796"/>
      <c r="K36" s="796"/>
      <c r="L36" s="796"/>
      <c r="M36" s="796"/>
      <c r="N36" s="796"/>
      <c r="O36" s="796"/>
      <c r="P36" s="796"/>
      <c r="Q36" s="796"/>
      <c r="S36" s="93"/>
      <c r="T36" s="93"/>
      <c r="U36" s="93"/>
    </row>
    <row r="37" spans="1:22" ht="17.850000000000001" customHeight="1">
      <c r="A37" s="765" t="s">
        <v>287</v>
      </c>
      <c r="B37" s="765"/>
      <c r="C37" s="202">
        <v>65</v>
      </c>
      <c r="D37" s="519"/>
      <c r="E37" s="202">
        <v>62</v>
      </c>
      <c r="F37" s="519"/>
      <c r="G37" s="202">
        <v>61</v>
      </c>
      <c r="H37" s="519"/>
      <c r="I37" s="202">
        <v>65</v>
      </c>
      <c r="J37" s="519"/>
      <c r="K37" s="202">
        <v>65</v>
      </c>
      <c r="L37" s="519"/>
      <c r="M37" s="202">
        <v>62</v>
      </c>
      <c r="N37" s="519"/>
      <c r="O37" s="202">
        <v>62</v>
      </c>
      <c r="P37" s="519"/>
      <c r="Q37" s="202">
        <v>65</v>
      </c>
    </row>
    <row r="38" spans="1:22" ht="12.75">
      <c r="A38" s="868"/>
      <c r="B38" s="868"/>
      <c r="C38" s="868"/>
      <c r="D38" s="868"/>
      <c r="E38" s="868"/>
      <c r="F38" s="868"/>
      <c r="G38" s="868"/>
      <c r="H38" s="868"/>
      <c r="I38" s="868"/>
      <c r="J38" s="868"/>
      <c r="K38" s="868"/>
      <c r="L38" s="868"/>
      <c r="M38" s="868"/>
      <c r="N38" s="868"/>
      <c r="O38" s="868"/>
      <c r="P38" s="868"/>
      <c r="Q38" s="868"/>
      <c r="R38" s="142"/>
      <c r="V38" s="142"/>
    </row>
    <row r="39" spans="1:22" ht="12.75">
      <c r="A39" s="880" t="s">
        <v>265</v>
      </c>
      <c r="B39" s="880"/>
      <c r="C39" s="880"/>
      <c r="D39" s="880"/>
      <c r="E39" s="880"/>
      <c r="F39" s="880"/>
      <c r="G39" s="880"/>
      <c r="H39" s="880"/>
      <c r="I39" s="880"/>
      <c r="J39" s="880"/>
      <c r="K39" s="880"/>
      <c r="L39" s="880"/>
      <c r="M39" s="880"/>
      <c r="N39" s="880"/>
      <c r="O39" s="880"/>
      <c r="P39" s="880"/>
      <c r="Q39" s="880"/>
      <c r="R39" s="142"/>
      <c r="V39" s="142"/>
    </row>
    <row r="40" spans="1:22" ht="15" customHeight="1">
      <c r="A40" s="879"/>
      <c r="B40" s="879"/>
      <c r="C40" s="879"/>
      <c r="D40" s="879"/>
      <c r="E40" s="879"/>
      <c r="F40" s="879"/>
      <c r="G40" s="879"/>
      <c r="H40" s="879"/>
      <c r="I40" s="879"/>
      <c r="J40" s="879"/>
      <c r="K40" s="879"/>
      <c r="L40" s="879"/>
      <c r="M40" s="879"/>
      <c r="N40" s="879"/>
      <c r="O40" s="879"/>
      <c r="P40" s="879"/>
      <c r="Q40" s="879"/>
      <c r="R40" s="142"/>
      <c r="V40" s="142"/>
    </row>
    <row r="41" spans="1:22" ht="15" customHeight="1">
      <c r="A41" s="779" t="s">
        <v>82</v>
      </c>
      <c r="B41" s="779"/>
      <c r="C41" s="779"/>
      <c r="D41" s="779"/>
      <c r="E41" s="779"/>
      <c r="F41" s="779"/>
      <c r="G41" s="779"/>
      <c r="H41" s="779"/>
      <c r="I41" s="779"/>
      <c r="J41" s="779"/>
      <c r="K41" s="779"/>
      <c r="L41" s="779"/>
      <c r="M41" s="779"/>
      <c r="N41" s="779"/>
      <c r="O41" s="779"/>
      <c r="P41" s="779"/>
      <c r="Q41" s="779"/>
    </row>
    <row r="42" spans="1:22" ht="15" customHeight="1">
      <c r="A42" s="8"/>
      <c r="B42" s="8"/>
      <c r="C42" s="248"/>
      <c r="D42" s="95"/>
      <c r="E42" s="248"/>
      <c r="F42" s="95"/>
      <c r="G42" s="248"/>
      <c r="H42" s="95"/>
      <c r="I42" s="248"/>
      <c r="J42" s="95"/>
      <c r="K42" s="248"/>
      <c r="L42" s="95"/>
      <c r="M42" s="248"/>
      <c r="N42" s="95"/>
      <c r="O42" s="248"/>
      <c r="P42" s="95"/>
      <c r="Q42" s="255"/>
    </row>
    <row r="43" spans="1:22" ht="15" customHeight="1">
      <c r="A43" s="8"/>
      <c r="B43" s="8"/>
      <c r="C43" s="248"/>
      <c r="D43" s="95"/>
      <c r="E43" s="248"/>
      <c r="F43" s="95"/>
      <c r="G43" s="248"/>
      <c r="H43" s="95"/>
      <c r="I43" s="248"/>
      <c r="J43" s="95"/>
      <c r="K43" s="248"/>
      <c r="L43" s="95"/>
      <c r="M43" s="248"/>
      <c r="N43" s="95"/>
      <c r="O43" s="248"/>
      <c r="P43" s="95"/>
      <c r="Q43" s="255"/>
    </row>
    <row r="44" spans="1:22" ht="15" customHeight="1">
      <c r="A44" s="8"/>
      <c r="B44" s="8"/>
      <c r="C44" s="248"/>
      <c r="D44" s="95"/>
      <c r="E44" s="248"/>
      <c r="F44" s="95"/>
      <c r="G44" s="248"/>
      <c r="H44" s="95"/>
      <c r="I44" s="248"/>
      <c r="J44" s="95"/>
      <c r="K44" s="248"/>
      <c r="L44" s="95"/>
      <c r="M44" s="248"/>
      <c r="N44" s="95"/>
      <c r="O44" s="248"/>
      <c r="P44" s="95"/>
      <c r="Q44" s="255"/>
    </row>
    <row r="45" spans="1:22" ht="15" customHeight="1">
      <c r="A45" s="8"/>
      <c r="B45" s="8"/>
      <c r="C45" s="248"/>
      <c r="D45" s="95"/>
      <c r="E45" s="248"/>
      <c r="F45" s="95"/>
      <c r="G45" s="248"/>
      <c r="H45" s="95"/>
      <c r="I45" s="248"/>
      <c r="J45" s="95"/>
      <c r="K45" s="248"/>
      <c r="L45" s="95"/>
      <c r="M45" s="248"/>
      <c r="N45" s="95"/>
      <c r="O45" s="248"/>
      <c r="P45" s="95"/>
      <c r="Q45" s="255"/>
    </row>
    <row r="47" spans="1:22" ht="15" customHeight="1">
      <c r="A47" s="23"/>
      <c r="B47" s="23"/>
    </row>
    <row r="49" spans="1:17" ht="15" customHeight="1">
      <c r="A49" s="47"/>
      <c r="B49" s="8"/>
      <c r="C49" s="264"/>
      <c r="D49" s="95"/>
      <c r="E49" s="240"/>
      <c r="F49" s="95"/>
      <c r="G49" s="240"/>
      <c r="H49" s="95"/>
      <c r="I49" s="240"/>
      <c r="J49" s="95"/>
      <c r="K49" s="264"/>
      <c r="L49" s="95"/>
      <c r="M49" s="240"/>
      <c r="N49" s="95"/>
      <c r="O49" s="240"/>
      <c r="P49" s="95"/>
      <c r="Q49" s="258"/>
    </row>
    <row r="50" spans="1:17" ht="15" customHeight="1">
      <c r="A50" s="61"/>
    </row>
  </sheetData>
  <mergeCells count="28">
    <mergeCell ref="A6:B6"/>
    <mergeCell ref="A8:B8"/>
    <mergeCell ref="A13:B13"/>
    <mergeCell ref="A18:B18"/>
    <mergeCell ref="A23:B23"/>
    <mergeCell ref="A20:B20"/>
    <mergeCell ref="A7:Q7"/>
    <mergeCell ref="A3:Q3"/>
    <mergeCell ref="A2:Q2"/>
    <mergeCell ref="A1:Q1"/>
    <mergeCell ref="C5:I5"/>
    <mergeCell ref="K5:Q5"/>
    <mergeCell ref="A5:B5"/>
    <mergeCell ref="A4:Q4"/>
    <mergeCell ref="A26:Q26"/>
    <mergeCell ref="A21:Q21"/>
    <mergeCell ref="A16:Q16"/>
    <mergeCell ref="A11:Q11"/>
    <mergeCell ref="A41:Q41"/>
    <mergeCell ref="A40:Q40"/>
    <mergeCell ref="A36:Q36"/>
    <mergeCell ref="A38:Q38"/>
    <mergeCell ref="A39:Q39"/>
    <mergeCell ref="A28:B28"/>
    <mergeCell ref="A33:B33"/>
    <mergeCell ref="A37:B37"/>
    <mergeCell ref="A31:Q31"/>
    <mergeCell ref="A32:Q32"/>
  </mergeCells>
  <printOptions horizontalCentered="1"/>
  <pageMargins left="0.75" right="0.75" top="0.5" bottom="0.5" header="0.5" footer="0.25"/>
  <pageSetup scale="64" firstPageNumber="2" orientation="portrait" r:id="rId1"/>
  <headerFooter scaleWithDoc="0" alignWithMargins="0">
    <evenFooter>&amp;R&amp;"Arial,Regular"&amp;10Q1 FY24 Stat Book /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F0DC1F86E5904C97B583EABF4C2D31" ma:contentTypeVersion="17" ma:contentTypeDescription="Create a new document." ma:contentTypeScope="" ma:versionID="5f14d32edc5c29f7b4a19f05daaccfa4">
  <xsd:schema xmlns:xsd="http://www.w3.org/2001/XMLSchema" xmlns:xs="http://www.w3.org/2001/XMLSchema" xmlns:p="http://schemas.microsoft.com/office/2006/metadata/properties" xmlns:ns2="02846ddc-a33b-4b4e-86f8-c02ff592a91d" xmlns:ns3="5ee6f11a-3ec5-4b82-8c52-2a79b056ac94" targetNamespace="http://schemas.microsoft.com/office/2006/metadata/properties" ma:root="true" ma:fieldsID="94606b83de4d1a4293c253c19703e14f" ns2:_="" ns3:_="">
    <xsd:import namespace="02846ddc-a33b-4b4e-86f8-c02ff592a91d"/>
    <xsd:import namespace="5ee6f11a-3ec5-4b82-8c52-2a79b056ac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846ddc-a33b-4b4e-86f8-c02ff592a9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2ce4d85-92b3-4db5-bc8f-b60fb9116d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e6f11a-3ec5-4b82-8c52-2a79b056ac9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83a3577-5d6f-4e9f-8de7-175775859476}" ma:internalName="TaxCatchAll" ma:showField="CatchAllData" ma:web="5ee6f11a-3ec5-4b82-8c52-2a79b056ac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ee6f11a-3ec5-4b82-8c52-2a79b056ac94">
      <UserInfo>
        <DisplayName>Matt Snow</DisplayName>
        <AccountId>29</AccountId>
        <AccountType/>
      </UserInfo>
    </SharedWithUsers>
    <lcf76f155ced4ddcb4097134ff3c332f xmlns="02846ddc-a33b-4b4e-86f8-c02ff592a91d">
      <Terms xmlns="http://schemas.microsoft.com/office/infopath/2007/PartnerControls"/>
    </lcf76f155ced4ddcb4097134ff3c332f>
    <TaxCatchAll xmlns="5ee6f11a-3ec5-4b82-8c52-2a79b056ac9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23A312-5DB0-4B4D-869C-0170E6CCB0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846ddc-a33b-4b4e-86f8-c02ff592a91d"/>
    <ds:schemaRef ds:uri="5ee6f11a-3ec5-4b82-8c52-2a79b056ac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F3BAA4-9AB3-485F-87AF-13FC7515B80D}">
  <ds:schemaRefs>
    <ds:schemaRef ds:uri="http://purl.org/dc/elements/1.1/"/>
    <ds:schemaRef ds:uri="http://purl.org/dc/dcmitype/"/>
    <ds:schemaRef ds:uri="47d88d67-ec80-4f6f-a599-d92ab25eb0b7"/>
    <ds:schemaRef ds:uri="http://purl.org/dc/terms/"/>
    <ds:schemaRef ds:uri="http://www.w3.org/XML/1998/namespace"/>
    <ds:schemaRef ds:uri="http://schemas.microsoft.com/office/2006/documentManagement/types"/>
    <ds:schemaRef ds:uri="d1c29dc9-ff7d-4a39-9f32-9d6056aeac32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5ee6f11a-3ec5-4b82-8c52-2a79b056ac94"/>
    <ds:schemaRef ds:uri="02846ddc-a33b-4b4e-86f8-c02ff592a91d"/>
  </ds:schemaRefs>
</ds:datastoreItem>
</file>

<file path=customXml/itemProps3.xml><?xml version="1.0" encoding="utf-8"?>
<ds:datastoreItem xmlns:ds="http://schemas.openxmlformats.org/officeDocument/2006/customXml" ds:itemID="{BA386BC1-8BCC-44B8-AC95-53CEC73085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51</vt:i4>
      </vt:variant>
    </vt:vector>
  </HeadingPairs>
  <TitlesOfParts>
    <vt:vector size="75" baseType="lpstr">
      <vt:lpstr>Corp balsht</vt:lpstr>
      <vt:lpstr>Corp cashflow</vt:lpstr>
      <vt:lpstr>Corp IncState</vt:lpstr>
      <vt:lpstr>Corp 21-22 qtr</vt:lpstr>
      <vt:lpstr>Corp 23-24 qtr</vt:lpstr>
      <vt:lpstr>Capital</vt:lpstr>
      <vt:lpstr>Express incstate</vt:lpstr>
      <vt:lpstr>Express 21-22qtr</vt:lpstr>
      <vt:lpstr>Express 23-24qtr</vt:lpstr>
      <vt:lpstr>Express annopstats</vt:lpstr>
      <vt:lpstr>Express 21-22opstats</vt:lpstr>
      <vt:lpstr>Express 23-24 opstats</vt:lpstr>
      <vt:lpstr>jetfuel</vt:lpstr>
      <vt:lpstr>fleet </vt:lpstr>
      <vt:lpstr>Grd IncState</vt:lpstr>
      <vt:lpstr>Grd 21-22qtr</vt:lpstr>
      <vt:lpstr>Grd 23-24qtr</vt:lpstr>
      <vt:lpstr>Grd annopstats</vt:lpstr>
      <vt:lpstr>Grd 21-24opstats</vt:lpstr>
      <vt:lpstr>Frt IncState</vt:lpstr>
      <vt:lpstr>Frt 21-24qtr</vt:lpstr>
      <vt:lpstr>Frt annopstats</vt:lpstr>
      <vt:lpstr>Frt 21-22opstats</vt:lpstr>
      <vt:lpstr>Frt 23-24opstats </vt:lpstr>
      <vt:lpstr>Capital</vt:lpstr>
      <vt:lpstr>Corp_21.22_qtr</vt:lpstr>
      <vt:lpstr>Corp_23.24_qtr</vt:lpstr>
      <vt:lpstr>Corp_cash_flows</vt:lpstr>
      <vt:lpstr>Corp_IncState</vt:lpstr>
      <vt:lpstr>Corpbalsht</vt:lpstr>
      <vt:lpstr>Express_21.22_opstats</vt:lpstr>
      <vt:lpstr>Express_21.22_qtr</vt:lpstr>
      <vt:lpstr>Express_23.24_opstats</vt:lpstr>
      <vt:lpstr>Express_23.24_qtr</vt:lpstr>
      <vt:lpstr>Express_annopstats</vt:lpstr>
      <vt:lpstr>Express_incstate</vt:lpstr>
      <vt:lpstr>Fleet</vt:lpstr>
      <vt:lpstr>Frt_21.22_opstats</vt:lpstr>
      <vt:lpstr>Frt_21.22_qtr</vt:lpstr>
      <vt:lpstr>FRT_21.24_qtr</vt:lpstr>
      <vt:lpstr>Frt_23.24_opstats</vt:lpstr>
      <vt:lpstr>Frt_23.34_qtr</vt:lpstr>
      <vt:lpstr>frt_annopstats</vt:lpstr>
      <vt:lpstr>Frt_IncState</vt:lpstr>
      <vt:lpstr>FS_BalanceSheets</vt:lpstr>
      <vt:lpstr>Grd_21.22_qtr</vt:lpstr>
      <vt:lpstr>Grd_21.24_opstats</vt:lpstr>
      <vt:lpstr>Grd_23.24_qtr</vt:lpstr>
      <vt:lpstr>Grd_annopstats</vt:lpstr>
      <vt:lpstr>Grd_IncState</vt:lpstr>
      <vt:lpstr>Jetfuel</vt:lpstr>
      <vt:lpstr>Capital!Print_Area</vt:lpstr>
      <vt:lpstr>'Corp 21-22 qtr'!Print_Area</vt:lpstr>
      <vt:lpstr>'Corp 23-24 qtr'!Print_Area</vt:lpstr>
      <vt:lpstr>'Corp balsht'!Print_Area</vt:lpstr>
      <vt:lpstr>'Corp cashflow'!Print_Area</vt:lpstr>
      <vt:lpstr>'Corp IncState'!Print_Area</vt:lpstr>
      <vt:lpstr>'Express 21-22opstats'!Print_Area</vt:lpstr>
      <vt:lpstr>'Express 21-22qtr'!Print_Area</vt:lpstr>
      <vt:lpstr>'Express 23-24 opstats'!Print_Area</vt:lpstr>
      <vt:lpstr>'Express 23-24qtr'!Print_Area</vt:lpstr>
      <vt:lpstr>'Express annopstats'!Print_Area</vt:lpstr>
      <vt:lpstr>'Express incstate'!Print_Area</vt:lpstr>
      <vt:lpstr>'fleet '!Print_Area</vt:lpstr>
      <vt:lpstr>'Frt 21-22opstats'!Print_Area</vt:lpstr>
      <vt:lpstr>'Frt 21-24qtr'!Print_Area</vt:lpstr>
      <vt:lpstr>'Frt 23-24opstats '!Print_Area</vt:lpstr>
      <vt:lpstr>'Frt annopstats'!Print_Area</vt:lpstr>
      <vt:lpstr>'Frt IncState'!Print_Area</vt:lpstr>
      <vt:lpstr>'Grd 21-22qtr'!Print_Area</vt:lpstr>
      <vt:lpstr>'Grd 21-24opstats'!Print_Area</vt:lpstr>
      <vt:lpstr>'Grd 23-24qtr'!Print_Area</vt:lpstr>
      <vt:lpstr>'Grd annopstats'!Print_Area</vt:lpstr>
      <vt:lpstr>'Grd IncState'!Print_Area</vt:lpstr>
      <vt:lpstr>jetfuel!Print_Area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2014-06-17T14:59:07Z</dcterms:created>
  <dcterms:modified xsi:type="dcterms:W3CDTF">2024-06-25T02:34:19Z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0x010100A0F0DC1F86E5904C97B583EABF4C2D31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MediaServiceImageTags">
    <vt:lpwstr/>
  </property>
</Properties>
</file>