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Q3/Earnings/Web Financials/"/>
    </mc:Choice>
  </mc:AlternateContent>
  <xr:revisionPtr revIDLastSave="0" documentId="10_ncr:8000_{81D96453-B174-40C2-94AF-DB3D68BB9BAC}" xr6:coauthVersionLast="47" xr6:coauthVersionMax="47" xr10:uidLastSave="{00000000-0000-0000-0000-000000000000}"/>
  <bookViews>
    <workbookView xWindow="-98" yWindow="-98" windowWidth="21795" windowHeight="12975" activeTab="1" xr2:uid="{7F817C79-9FB0-401E-8420-EB37BEECCAC2}"/>
  </bookViews>
  <sheets>
    <sheet name="Statements of Cash Flows" sheetId="1" r:id="rId1"/>
    <sheet name="Free Cash Fl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H10" i="2" l="1"/>
  <c r="H9" i="2"/>
  <c r="D21" i="2"/>
  <c r="D11" i="2"/>
  <c r="D13" i="2" s="1"/>
  <c r="M54" i="1"/>
  <c r="K54" i="1"/>
  <c r="I54" i="1"/>
  <c r="M51" i="1" l="1"/>
  <c r="M48" i="1"/>
  <c r="M47" i="1"/>
  <c r="M46" i="1"/>
  <c r="M45" i="1"/>
  <c r="M44" i="1"/>
  <c r="M43" i="1"/>
  <c r="M42" i="1"/>
  <c r="M41" i="1"/>
  <c r="M37" i="1"/>
  <c r="M36" i="1"/>
  <c r="M35" i="1"/>
  <c r="M34" i="1"/>
  <c r="M33" i="1"/>
  <c r="M32" i="1"/>
  <c r="M31" i="1"/>
  <c r="M30" i="1"/>
  <c r="M26" i="1"/>
  <c r="M25" i="1"/>
  <c r="M24" i="1"/>
  <c r="M23" i="1"/>
  <c r="M22" i="1"/>
  <c r="M21" i="1"/>
  <c r="M20" i="1"/>
  <c r="M19" i="1"/>
  <c r="M18" i="1"/>
  <c r="M16" i="1"/>
  <c r="M15" i="1"/>
  <c r="M14" i="1"/>
  <c r="M13" i="1"/>
  <c r="M12" i="1"/>
  <c r="M10" i="1"/>
  <c r="I49" i="1"/>
  <c r="I38" i="1"/>
  <c r="I27" i="1"/>
  <c r="I53" i="1" s="1"/>
  <c r="I55" i="1" s="1"/>
  <c r="B13" i="2" l="1"/>
  <c r="K38" i="1"/>
  <c r="F11" i="2"/>
  <c r="K49" i="1"/>
  <c r="K27" i="1"/>
  <c r="B21" i="2"/>
  <c r="B11" i="2"/>
  <c r="G49" i="1"/>
  <c r="G38" i="1"/>
  <c r="G27" i="1"/>
  <c r="H11" i="2" l="1"/>
  <c r="H13" i="2" s="1"/>
  <c r="M49" i="1"/>
  <c r="K53" i="1"/>
  <c r="M38" i="1"/>
  <c r="M27" i="1"/>
  <c r="G53" i="1"/>
  <c r="G55" i="1" s="1"/>
  <c r="K55" i="1" l="1"/>
  <c r="M53" i="1"/>
  <c r="M55" i="1" s="1"/>
</calcChain>
</file>

<file path=xl/sharedStrings.xml><?xml version="1.0" encoding="utf-8"?>
<sst xmlns="http://schemas.openxmlformats.org/spreadsheetml/2006/main" count="94" uniqueCount="63">
  <si>
    <t>HISTORICAL FINANCIALS</t>
  </si>
  <si>
    <t>STATEMENTS OF CASH FLOWS</t>
  </si>
  <si>
    <t>(in millions)</t>
  </si>
  <si>
    <t>FY 2025</t>
  </si>
  <si>
    <t>Quarter Ended</t>
  </si>
  <si>
    <t>October 26,
2024</t>
  </si>
  <si>
    <t>January 25,
2025</t>
  </si>
  <si>
    <t>Cash flows from operating activities:</t>
  </si>
  <si>
    <t>Net Income</t>
  </si>
  <si>
    <t>Adjustments to reconcile net income to net cash provided by operating activities:</t>
  </si>
  <si>
    <t>Depreciation, amortization, and other</t>
  </si>
  <si>
    <t>Share-based compensation expense</t>
  </si>
  <si>
    <t>Provision for receivables</t>
  </si>
  <si>
    <t>Deferred income taxes</t>
  </si>
  <si>
    <t>(Gains) losses on divestitures, investments and other, net</t>
  </si>
  <si>
    <t>Change in operating assets and liabilities, net of effects of acquisitions and divestitures:</t>
  </si>
  <si>
    <t>Accounts receivable</t>
  </si>
  <si>
    <t>Inventories</t>
  </si>
  <si>
    <t>Financing receivables</t>
  </si>
  <si>
    <t>Other assets</t>
  </si>
  <si>
    <t>Accounts payable</t>
  </si>
  <si>
    <t>Income taxes, net</t>
  </si>
  <si>
    <t>Accrued compensation</t>
  </si>
  <si>
    <t xml:space="preserve">Deferred revenue </t>
  </si>
  <si>
    <t>Other liabilities</t>
  </si>
  <si>
    <t>Net cash provided by operating activities</t>
  </si>
  <si>
    <t>Cash flows from investing activities:</t>
  </si>
  <si>
    <t>Purchases of investments</t>
  </si>
  <si>
    <t xml:space="preserve">Proceeds from sales of investments </t>
  </si>
  <si>
    <t>Proceeds from maturities of investments</t>
  </si>
  <si>
    <t>Acquisitions and divestitures</t>
  </si>
  <si>
    <t>Purchases of investments in privately held companies</t>
  </si>
  <si>
    <t>Return of investments in privately held companies</t>
  </si>
  <si>
    <t>Acquisition of property and equipment</t>
  </si>
  <si>
    <t xml:space="preserve">Other </t>
  </si>
  <si>
    <t>Net cash provided by / (used in) investing activities</t>
  </si>
  <si>
    <t>Cash flows from financing activities:</t>
  </si>
  <si>
    <t>Issuances of common stock</t>
  </si>
  <si>
    <t>Repurchases of common stock - repurchase program</t>
  </si>
  <si>
    <t>Shares repurchased for tax withholdings on vesting of restricted stock units</t>
  </si>
  <si>
    <t>Short-term borrowings, original maturities of 90 days or less, net</t>
  </si>
  <si>
    <t>Issuances of debt</t>
  </si>
  <si>
    <t>Repayments of debt</t>
  </si>
  <si>
    <t>Dividends paid</t>
  </si>
  <si>
    <t>Other</t>
  </si>
  <si>
    <t xml:space="preserve">Net cash provided by / (used in) financing activities </t>
  </si>
  <si>
    <t>Effect of foreign exchange on cash, cash equivalents, restricted cash, and restricted cash equivalents</t>
  </si>
  <si>
    <t>Net increase (decrease) in cash, cash equivalents, restricted cash, and restricted cash equivalents</t>
  </si>
  <si>
    <t>Cash, cash equivalents, restricted cash, and restricted cash equivalents, beginning of period</t>
  </si>
  <si>
    <t>Cash, cash equivalents, restricted cash, and restricted cash equivalents, end of period</t>
  </si>
  <si>
    <t>RECONCILIATION OF CASH FLOW FROM OPERATIONS TO FREE CASH FLOW</t>
  </si>
  <si>
    <t>(in millions, except percentages)</t>
  </si>
  <si>
    <t>Cash Flow from Operating Activities</t>
  </si>
  <si>
    <t>Capital Expenditures*</t>
  </si>
  <si>
    <t>Free Cash Flow - Non-GAAP</t>
  </si>
  <si>
    <t xml:space="preserve">Y/Y Growth Rate - Free Cash Flow </t>
  </si>
  <si>
    <t>FY 2024</t>
  </si>
  <si>
    <t>October 28,
2023</t>
  </si>
  <si>
    <t>January 27,
2024</t>
  </si>
  <si>
    <t>*Capital expenditures for the indicated periods are from the "Acquisition of property and equipment" of Cisco's Consolidated Statements of Cash Flows.</t>
  </si>
  <si>
    <t>April 26,
2025</t>
  </si>
  <si>
    <t>Nine Months Ended</t>
  </si>
  <si>
    <t>April 27,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</si>
</sst>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%;\(0%\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0"/>
      <name val="Geneva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5">
    <xf numFmtId="0" fontId="0" fillId="0" borderId="0" xfId="0"/>
    <xf numFmtId="0" fontId="3" fillId="2" borderId="0" xfId="3" applyFont="1" applyFill="1" applyAlignment="1" applyProtection="1">
      <alignment horizontal="left" vertical="center"/>
      <protection locked="0"/>
    </xf>
    <xf numFmtId="1" fontId="3" fillId="2" borderId="0" xfId="3" applyNumberFormat="1" applyFont="1" applyFill="1" applyAlignment="1" applyProtection="1">
      <alignment horizontal="left" vertical="center"/>
      <protection locked="0"/>
    </xf>
    <xf numFmtId="0" fontId="4" fillId="0" borderId="0" xfId="0" applyFont="1"/>
    <xf numFmtId="0" fontId="4" fillId="0" borderId="0" xfId="3" applyFont="1" applyProtection="1">
      <protection locked="0"/>
    </xf>
    <xf numFmtId="0" fontId="4" fillId="0" borderId="0" xfId="0" applyFont="1" applyAlignment="1">
      <alignment horizontal="left"/>
    </xf>
    <xf numFmtId="16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2" xfId="4" applyNumberFormat="1" applyFont="1" applyFill="1" applyBorder="1" applyAlignment="1" applyProtection="1">
      <alignment horizontal="center" vertical="center"/>
      <protection locked="0"/>
    </xf>
    <xf numFmtId="165" fontId="6" fillId="0" borderId="3" xfId="3" quotePrefix="1" applyNumberFormat="1" applyFont="1" applyBorder="1" applyAlignment="1">
      <alignment horizontal="center" vertical="center" wrapText="1"/>
    </xf>
    <xf numFmtId="0" fontId="4" fillId="0" borderId="1" xfId="3" applyFont="1" applyBorder="1" applyProtection="1">
      <protection locked="0"/>
    </xf>
    <xf numFmtId="3" fontId="6" fillId="0" borderId="0" xfId="0" applyNumberFormat="1" applyFont="1"/>
    <xf numFmtId="0" fontId="7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3" fontId="4" fillId="0" borderId="0" xfId="0" applyNumberFormat="1" applyFont="1" applyProtection="1">
      <protection locked="0"/>
    </xf>
    <xf numFmtId="42" fontId="4" fillId="0" borderId="1" xfId="0" applyNumberFormat="1" applyFont="1" applyBorder="1" applyProtection="1">
      <protection locked="0"/>
    </xf>
    <xf numFmtId="41" fontId="8" fillId="0" borderId="1" xfId="0" applyNumberFormat="1" applyFont="1" applyBorder="1" applyProtection="1">
      <protection locked="0"/>
    </xf>
    <xf numFmtId="164" fontId="4" fillId="3" borderId="1" xfId="5" applyNumberFormat="1" applyFont="1" applyFill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4" fillId="3" borderId="1" xfId="1" applyNumberFormat="1" applyFont="1" applyFill="1" applyBorder="1" applyAlignment="1" applyProtection="1">
      <alignment vertical="center"/>
      <protection locked="0"/>
    </xf>
    <xf numFmtId="164" fontId="8" fillId="3" borderId="1" xfId="1" applyNumberFormat="1" applyFont="1" applyFill="1" applyBorder="1" applyAlignment="1" applyProtection="1">
      <alignment vertical="center"/>
      <protection locked="0"/>
    </xf>
    <xf numFmtId="9" fontId="4" fillId="0" borderId="0" xfId="0" applyNumberFormat="1" applyFont="1" applyProtection="1">
      <protection locked="0"/>
    </xf>
    <xf numFmtId="164" fontId="4" fillId="3" borderId="2" xfId="1" applyNumberFormat="1" applyFont="1" applyFill="1" applyBorder="1" applyAlignment="1" applyProtection="1">
      <alignment vertical="center"/>
      <protection locked="0"/>
    </xf>
    <xf numFmtId="164" fontId="4" fillId="0" borderId="3" xfId="1" applyNumberFormat="1" applyFont="1" applyFill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164" fontId="4" fillId="0" borderId="1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Protection="1">
      <protection locked="0"/>
    </xf>
    <xf numFmtId="164" fontId="4" fillId="0" borderId="2" xfId="1" applyNumberFormat="1" applyFont="1" applyFill="1" applyBorder="1" applyAlignment="1" applyProtection="1">
      <alignment vertical="center"/>
      <protection locked="0"/>
    </xf>
    <xf numFmtId="164" fontId="8" fillId="0" borderId="1" xfId="1" applyNumberFormat="1" applyFont="1" applyFill="1" applyBorder="1" applyAlignment="1" applyProtection="1">
      <alignment vertical="center"/>
      <protection locked="0"/>
    </xf>
    <xf numFmtId="166" fontId="4" fillId="0" borderId="5" xfId="2" applyNumberFormat="1" applyFont="1" applyFill="1" applyBorder="1" applyAlignment="1" applyProtection="1">
      <alignment horizontal="right"/>
      <protection locked="0"/>
    </xf>
    <xf numFmtId="0" fontId="3" fillId="2" borderId="0" xfId="3" applyFont="1" applyFill="1" applyAlignment="1" applyProtection="1">
      <alignment horizontal="left" vertical="center" indent="8"/>
      <protection locked="0"/>
    </xf>
    <xf numFmtId="1" fontId="3" fillId="2" borderId="0" xfId="3" applyNumberFormat="1" applyFont="1" applyFill="1" applyAlignment="1" applyProtection="1">
      <alignment horizontal="left" vertical="center" indent="8"/>
      <protection locked="0"/>
    </xf>
    <xf numFmtId="0" fontId="3" fillId="2" borderId="0" xfId="3" applyFont="1" applyFill="1" applyAlignment="1" applyProtection="1">
      <alignment vertical="center" wrapText="1"/>
      <protection locked="0"/>
    </xf>
    <xf numFmtId="0" fontId="3" fillId="2" borderId="0" xfId="3" applyFont="1" applyFill="1" applyAlignment="1" applyProtection="1">
      <alignment vertical="center"/>
      <protection locked="0"/>
    </xf>
    <xf numFmtId="1" fontId="3" fillId="2" borderId="0" xfId="3" applyNumberFormat="1" applyFont="1" applyFill="1" applyAlignment="1" applyProtection="1">
      <alignment vertical="center"/>
      <protection locked="0"/>
    </xf>
    <xf numFmtId="164" fontId="3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4" applyNumberFormat="1" applyFont="1" applyFill="1" applyBorder="1" applyAlignment="1" applyProtection="1">
      <alignment horizontal="center" vertical="center"/>
      <protection locked="0"/>
    </xf>
    <xf numFmtId="1" fontId="6" fillId="0" borderId="0" xfId="3" applyNumberFormat="1" applyFont="1" applyAlignment="1">
      <alignment horizontal="left" vertical="center" wrapText="1"/>
    </xf>
    <xf numFmtId="165" fontId="6" fillId="0" borderId="7" xfId="3" quotePrefix="1" applyNumberFormat="1" applyFont="1" applyBorder="1" applyAlignment="1">
      <alignment horizontal="center" vertical="center" wrapText="1"/>
    </xf>
    <xf numFmtId="166" fontId="4" fillId="0" borderId="0" xfId="2" applyNumberFormat="1" applyFont="1" applyFill="1" applyBorder="1" applyAlignment="1">
      <alignment horizontal="right"/>
    </xf>
    <xf numFmtId="0" fontId="6" fillId="0" borderId="0" xfId="0" applyFont="1"/>
    <xf numFmtId="41" fontId="4" fillId="0" borderId="6" xfId="0" applyNumberFormat="1" applyFont="1" applyBorder="1"/>
    <xf numFmtId="166" fontId="4" fillId="0" borderId="8" xfId="2" applyNumberFormat="1" applyFont="1" applyFill="1" applyBorder="1" applyAlignment="1">
      <alignment horizontal="right"/>
    </xf>
    <xf numFmtId="41" fontId="8" fillId="0" borderId="0" xfId="0" applyNumberFormat="1" applyFont="1"/>
    <xf numFmtId="167" fontId="6" fillId="4" borderId="9" xfId="6" applyNumberFormat="1" applyFont="1" applyFill="1" applyBorder="1" applyAlignment="1" applyProtection="1">
      <alignment horizontal="center" vertical="center"/>
      <protection locked="0"/>
    </xf>
    <xf numFmtId="164" fontId="10" fillId="2" borderId="0" xfId="4" applyNumberFormat="1" applyFont="1" applyFill="1" applyBorder="1" applyAlignment="1" applyProtection="1">
      <alignment horizontal="center" vertical="center" wrapText="1"/>
      <protection locked="0"/>
    </xf>
    <xf numFmtId="164" fontId="10" fillId="2" borderId="6" xfId="4" applyNumberFormat="1" applyFont="1" applyFill="1" applyBorder="1" applyAlignment="1" applyProtection="1">
      <alignment horizontal="center" vertical="center"/>
      <protection locked="0"/>
    </xf>
    <xf numFmtId="0" fontId="8" fillId="0" borderId="0" xfId="3" applyFont="1" applyProtection="1">
      <protection locked="0"/>
    </xf>
    <xf numFmtId="167" fontId="6" fillId="0" borderId="9" xfId="6" applyNumberFormat="1" applyFont="1" applyFill="1" applyBorder="1" applyAlignment="1" applyProtection="1">
      <alignment horizontal="center" vertical="center"/>
      <protection locked="0"/>
    </xf>
    <xf numFmtId="9" fontId="6" fillId="0" borderId="0" xfId="7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1" fontId="4" fillId="0" borderId="0" xfId="0" applyNumberFormat="1" applyFont="1"/>
    <xf numFmtId="0" fontId="3" fillId="2" borderId="0" xfId="3" applyFont="1" applyFill="1" applyAlignment="1" applyProtection="1">
      <alignment horizontal="left" vertical="center" indent="14"/>
      <protection locked="0"/>
    </xf>
    <xf numFmtId="1" fontId="3" fillId="2" borderId="0" xfId="3" applyNumberFormat="1" applyFont="1" applyFill="1" applyAlignment="1" applyProtection="1">
      <alignment horizontal="left" vertical="center" indent="14"/>
      <protection locked="0"/>
    </xf>
    <xf numFmtId="166" fontId="8" fillId="0" borderId="0" xfId="2" applyNumberFormat="1" applyFont="1" applyFill="1" applyBorder="1" applyAlignment="1">
      <alignment horizontal="right"/>
    </xf>
    <xf numFmtId="0" fontId="12" fillId="0" borderId="0" xfId="0" applyFont="1"/>
    <xf numFmtId="0" fontId="3" fillId="2" borderId="0" xfId="3" applyFont="1" applyFill="1" applyAlignment="1" applyProtection="1">
      <alignment horizontal="left" vertical="center" indent="7"/>
      <protection locked="0"/>
    </xf>
    <xf numFmtId="1" fontId="3" fillId="2" borderId="0" xfId="3" applyNumberFormat="1" applyFont="1" applyFill="1" applyAlignment="1" applyProtection="1">
      <alignment horizontal="left" vertical="center" indent="7"/>
      <protection locked="0"/>
    </xf>
    <xf numFmtId="41" fontId="4" fillId="0" borderId="1" xfId="0" applyNumberFormat="1" applyFont="1" applyBorder="1" applyProtection="1">
      <protection locked="0"/>
    </xf>
    <xf numFmtId="0" fontId="4" fillId="4" borderId="0" xfId="0" applyFont="1" applyFill="1"/>
    <xf numFmtId="164" fontId="4" fillId="0" borderId="1" xfId="5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/>
    </xf>
    <xf numFmtId="1" fontId="5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8">
    <cellStyle name="Comma" xfId="1" builtinId="3"/>
    <cellStyle name="Comma 10" xfId="4" xr:uid="{52D90AEF-E7BD-411E-9519-59ED2E6CCAC7}"/>
    <cellStyle name="Comma 2" xfId="5" xr:uid="{4364AFF2-7168-4934-A82A-2AFF1796E669}"/>
    <cellStyle name="Currency" xfId="2" builtinId="4"/>
    <cellStyle name="Normal" xfId="0" builtinId="0"/>
    <cellStyle name="Normal 32" xfId="3" xr:uid="{18AD6C68-D332-461A-B3A8-87EB98BB777A}"/>
    <cellStyle name="Percent 10" xfId="6" xr:uid="{F5A9ACD9-EA65-41CA-8473-F1F6572C319A}"/>
    <cellStyle name="Percent 2" xfId="7" xr:uid="{C3F2CA1C-C7C8-4058-BB23-F5414A7C95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5</xdr:col>
      <xdr:colOff>398145</xdr:colOff>
      <xdr:row>2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AA28D7-59D2-4EDC-A0BE-967C576E0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"/>
          <a:ext cx="78867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0</xdr:col>
      <xdr:colOff>893444</xdr:colOff>
      <xdr:row>2</xdr:row>
      <xdr:rowOff>112394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B2911D4-082A-45DD-9502-3099297FC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723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5323-6885-4F3D-9F64-1A285C72875B}">
  <dimension ref="A1:M56"/>
  <sheetViews>
    <sheetView showGridLines="0" zoomScaleNormal="100" workbookViewId="0">
      <selection activeCell="M1" sqref="M1"/>
    </sheetView>
  </sheetViews>
  <sheetFormatPr defaultRowHeight="14.25"/>
  <cols>
    <col min="1" max="5" width="1.46484375" customWidth="1"/>
    <col min="6" max="6" width="69.59765625" customWidth="1"/>
    <col min="7" max="7" width="17.53125" customWidth="1"/>
    <col min="8" max="8" width="1.46484375" customWidth="1"/>
    <col min="9" max="9" width="17.53125" customWidth="1"/>
    <col min="10" max="10" width="1.46484375" customWidth="1"/>
    <col min="11" max="11" width="17.53125" customWidth="1"/>
    <col min="12" max="12" width="1.46484375" customWidth="1"/>
    <col min="13" max="13" width="17.53125" customWidth="1"/>
    <col min="14" max="14" width="1.46484375" customWidth="1"/>
    <col min="15" max="15" width="17.53125" customWidth="1"/>
    <col min="16" max="16" width="1.46484375" customWidth="1"/>
    <col min="17" max="17" width="17.53125" customWidth="1"/>
    <col min="18" max="18" width="1.46484375" customWidth="1"/>
    <col min="19" max="19" width="13.19921875" customWidth="1"/>
    <col min="20" max="20" width="1.46484375" customWidth="1"/>
  </cols>
  <sheetData>
    <row r="1" spans="1:13">
      <c r="A1" s="29"/>
      <c r="B1" s="29"/>
      <c r="C1" s="1"/>
      <c r="D1" s="1"/>
      <c r="E1" s="1"/>
      <c r="F1" s="55" t="s">
        <v>0</v>
      </c>
      <c r="G1" s="1"/>
      <c r="H1" s="1"/>
      <c r="I1" s="1"/>
      <c r="J1" s="1"/>
      <c r="K1" s="1"/>
      <c r="L1" s="1"/>
      <c r="M1" s="1"/>
    </row>
    <row r="2" spans="1:13">
      <c r="A2" s="29"/>
      <c r="B2" s="29"/>
      <c r="C2" s="1"/>
      <c r="D2" s="1"/>
      <c r="E2" s="1"/>
      <c r="F2" s="55" t="s">
        <v>1</v>
      </c>
      <c r="G2" s="1"/>
      <c r="H2" s="1"/>
      <c r="I2" s="1"/>
      <c r="J2" s="1"/>
      <c r="K2" s="1"/>
      <c r="L2" s="1"/>
      <c r="M2" s="1"/>
    </row>
    <row r="3" spans="1:13">
      <c r="A3" s="30"/>
      <c r="B3" s="30"/>
      <c r="C3" s="2"/>
      <c r="D3" s="2"/>
      <c r="E3" s="2"/>
      <c r="F3" s="56" t="s">
        <v>2</v>
      </c>
      <c r="G3" s="2"/>
      <c r="H3" s="1"/>
      <c r="I3" s="2"/>
      <c r="J3" s="1"/>
      <c r="K3" s="2"/>
      <c r="L3" s="1"/>
      <c r="M3" s="2"/>
    </row>
    <row r="4" spans="1:13">
      <c r="A4" s="3"/>
      <c r="B4" s="3"/>
      <c r="C4" s="3"/>
      <c r="D4" s="3"/>
      <c r="E4" s="3"/>
      <c r="F4" s="3"/>
      <c r="G4" s="4"/>
      <c r="I4" s="4"/>
      <c r="K4" s="4"/>
      <c r="M4" s="4"/>
    </row>
    <row r="5" spans="1:13">
      <c r="A5" s="62"/>
      <c r="B5" s="62"/>
      <c r="C5" s="62"/>
      <c r="D5" s="62"/>
      <c r="E5" s="62"/>
      <c r="F5" s="62"/>
      <c r="G5" s="6" t="s">
        <v>3</v>
      </c>
      <c r="I5" s="6" t="s">
        <v>3</v>
      </c>
      <c r="K5" s="6" t="s">
        <v>3</v>
      </c>
      <c r="M5" s="6" t="s">
        <v>3</v>
      </c>
    </row>
    <row r="6" spans="1:13" ht="18" customHeight="1">
      <c r="A6" s="62"/>
      <c r="B6" s="62"/>
      <c r="C6" s="62"/>
      <c r="D6" s="62"/>
      <c r="E6" s="62"/>
      <c r="F6" s="62"/>
      <c r="G6" s="7" t="s">
        <v>4</v>
      </c>
      <c r="I6" s="7" t="s">
        <v>4</v>
      </c>
      <c r="K6" s="7" t="s">
        <v>4</v>
      </c>
      <c r="M6" s="7" t="s">
        <v>61</v>
      </c>
    </row>
    <row r="7" spans="1:13" ht="28.5">
      <c r="A7" s="63"/>
      <c r="B7" s="63"/>
      <c r="C7" s="63"/>
      <c r="D7" s="63"/>
      <c r="E7" s="63"/>
      <c r="F7" s="63"/>
      <c r="G7" s="8" t="s">
        <v>5</v>
      </c>
      <c r="I7" s="8" t="s">
        <v>6</v>
      </c>
      <c r="K7" s="8" t="s">
        <v>60</v>
      </c>
      <c r="M7" s="8" t="s">
        <v>60</v>
      </c>
    </row>
    <row r="8" spans="1:13">
      <c r="A8" s="3"/>
      <c r="B8" s="3"/>
      <c r="C8" s="3"/>
      <c r="D8" s="3"/>
      <c r="E8" s="3"/>
      <c r="F8" s="3"/>
      <c r="G8" s="9"/>
      <c r="I8" s="9"/>
      <c r="K8" s="9"/>
      <c r="M8" s="9"/>
    </row>
    <row r="9" spans="1:13">
      <c r="A9" s="10" t="s">
        <v>7</v>
      </c>
      <c r="B9" s="3"/>
      <c r="C9" s="3"/>
      <c r="D9" s="3"/>
      <c r="E9" s="3"/>
      <c r="F9" s="3"/>
      <c r="G9" s="11"/>
      <c r="I9" s="11"/>
      <c r="K9" s="11"/>
      <c r="M9" s="11"/>
    </row>
    <row r="10" spans="1:13">
      <c r="A10" s="12"/>
      <c r="B10" s="13" t="s">
        <v>8</v>
      </c>
      <c r="C10" s="12"/>
      <c r="D10" s="12"/>
      <c r="E10" s="12"/>
      <c r="F10" s="12"/>
      <c r="G10" s="14">
        <v>2711</v>
      </c>
      <c r="I10" s="14">
        <v>2428</v>
      </c>
      <c r="K10" s="14">
        <v>2491</v>
      </c>
      <c r="M10" s="14">
        <f>G10+I10+K10</f>
        <v>7630</v>
      </c>
    </row>
    <row r="11" spans="1:13">
      <c r="A11" s="12"/>
      <c r="B11" s="13" t="s">
        <v>9</v>
      </c>
      <c r="C11" s="12"/>
      <c r="D11" s="12"/>
      <c r="E11" s="12"/>
      <c r="F11" s="12"/>
      <c r="G11" s="15"/>
      <c r="I11" s="57"/>
      <c r="K11" s="57"/>
      <c r="M11" s="57"/>
    </row>
    <row r="12" spans="1:13">
      <c r="A12" s="12"/>
      <c r="B12" s="12"/>
      <c r="C12" s="13" t="s">
        <v>10</v>
      </c>
      <c r="D12" s="13"/>
      <c r="E12" s="12"/>
      <c r="F12" s="12"/>
      <c r="G12" s="16">
        <v>789</v>
      </c>
      <c r="I12" s="16">
        <v>761</v>
      </c>
      <c r="K12" s="59">
        <v>626</v>
      </c>
      <c r="M12" s="16">
        <f t="shared" ref="M12:M26" si="0">G12+I12+K12</f>
        <v>2176</v>
      </c>
    </row>
    <row r="13" spans="1:13">
      <c r="A13" s="12"/>
      <c r="B13" s="12"/>
      <c r="C13" s="17" t="s">
        <v>11</v>
      </c>
      <c r="D13" s="17"/>
      <c r="E13" s="12"/>
      <c r="F13" s="12"/>
      <c r="G13" s="18">
        <v>827</v>
      </c>
      <c r="I13" s="18">
        <v>921</v>
      </c>
      <c r="K13" s="24">
        <v>945</v>
      </c>
      <c r="M13" s="18">
        <f t="shared" si="0"/>
        <v>2693</v>
      </c>
    </row>
    <row r="14" spans="1:13">
      <c r="A14" s="12"/>
      <c r="B14" s="12"/>
      <c r="C14" s="13" t="s">
        <v>12</v>
      </c>
      <c r="D14" s="13"/>
      <c r="E14" s="12"/>
      <c r="F14" s="12"/>
      <c r="G14" s="18">
        <v>-1</v>
      </c>
      <c r="I14" s="18">
        <v>8</v>
      </c>
      <c r="K14" s="24">
        <v>10</v>
      </c>
      <c r="M14" s="18">
        <f t="shared" si="0"/>
        <v>17</v>
      </c>
    </row>
    <row r="15" spans="1:13">
      <c r="A15" s="12"/>
      <c r="B15" s="12"/>
      <c r="C15" s="13" t="s">
        <v>13</v>
      </c>
      <c r="D15" s="13"/>
      <c r="E15" s="12"/>
      <c r="F15" s="12"/>
      <c r="G15" s="18">
        <v>-281</v>
      </c>
      <c r="I15" s="18">
        <v>-101</v>
      </c>
      <c r="K15" s="24">
        <v>-410</v>
      </c>
      <c r="M15" s="18">
        <f t="shared" si="0"/>
        <v>-792</v>
      </c>
    </row>
    <row r="16" spans="1:13">
      <c r="A16" s="12"/>
      <c r="B16" s="12"/>
      <c r="C16" s="13" t="s">
        <v>14</v>
      </c>
      <c r="D16" s="13"/>
      <c r="E16" s="12"/>
      <c r="F16" s="12"/>
      <c r="G16" s="18">
        <v>-60</v>
      </c>
      <c r="I16" s="18">
        <v>55</v>
      </c>
      <c r="K16" s="24">
        <v>57</v>
      </c>
      <c r="M16" s="18">
        <f t="shared" si="0"/>
        <v>52</v>
      </c>
    </row>
    <row r="17" spans="1:13">
      <c r="A17" s="12"/>
      <c r="B17" s="13"/>
      <c r="C17" s="13" t="s">
        <v>15</v>
      </c>
      <c r="D17" s="13"/>
      <c r="E17" s="12"/>
      <c r="F17" s="12"/>
      <c r="G17" s="19"/>
      <c r="I17" s="18"/>
      <c r="K17" s="24"/>
      <c r="M17" s="18"/>
    </row>
    <row r="18" spans="1:13">
      <c r="A18" s="12"/>
      <c r="B18" s="12"/>
      <c r="C18" s="20"/>
      <c r="D18" s="13"/>
      <c r="E18" s="13" t="s">
        <v>16</v>
      </c>
      <c r="F18" s="12"/>
      <c r="G18" s="18">
        <v>2227</v>
      </c>
      <c r="I18" s="18">
        <v>-1258</v>
      </c>
      <c r="K18" s="24">
        <v>437</v>
      </c>
      <c r="M18" s="18">
        <f t="shared" si="0"/>
        <v>1406</v>
      </c>
    </row>
    <row r="19" spans="1:13">
      <c r="A19" s="12"/>
      <c r="B19" s="12"/>
      <c r="C19" s="20"/>
      <c r="D19" s="13"/>
      <c r="E19" s="13" t="s">
        <v>17</v>
      </c>
      <c r="F19" s="12"/>
      <c r="G19" s="18">
        <v>229</v>
      </c>
      <c r="I19" s="18">
        <v>212</v>
      </c>
      <c r="K19" s="24">
        <v>100</v>
      </c>
      <c r="M19" s="18">
        <f t="shared" si="0"/>
        <v>541</v>
      </c>
    </row>
    <row r="20" spans="1:13">
      <c r="A20" s="12"/>
      <c r="B20" s="12"/>
      <c r="C20" s="20"/>
      <c r="D20" s="13"/>
      <c r="E20" s="13" t="s">
        <v>18</v>
      </c>
      <c r="F20" s="12"/>
      <c r="G20" s="18">
        <v>173</v>
      </c>
      <c r="I20" s="18">
        <v>157</v>
      </c>
      <c r="K20" s="24">
        <v>175</v>
      </c>
      <c r="M20" s="18">
        <f t="shared" si="0"/>
        <v>505</v>
      </c>
    </row>
    <row r="21" spans="1:13">
      <c r="A21" s="12"/>
      <c r="B21" s="12"/>
      <c r="C21" s="12"/>
      <c r="D21" s="13"/>
      <c r="E21" s="13" t="s">
        <v>19</v>
      </c>
      <c r="F21" s="12"/>
      <c r="G21" s="16">
        <v>-190</v>
      </c>
      <c r="I21" s="16">
        <v>-237</v>
      </c>
      <c r="K21" s="59">
        <v>-89</v>
      </c>
      <c r="M21" s="16">
        <f t="shared" si="0"/>
        <v>-516</v>
      </c>
    </row>
    <row r="22" spans="1:13">
      <c r="A22" s="12"/>
      <c r="B22" s="12"/>
      <c r="C22" s="12"/>
      <c r="D22" s="13"/>
      <c r="E22" s="13" t="s">
        <v>20</v>
      </c>
      <c r="F22" s="12"/>
      <c r="G22" s="18">
        <v>-269</v>
      </c>
      <c r="I22" s="18">
        <v>-90</v>
      </c>
      <c r="K22" s="24">
        <v>349</v>
      </c>
      <c r="M22" s="18">
        <f t="shared" si="0"/>
        <v>-10</v>
      </c>
    </row>
    <row r="23" spans="1:13">
      <c r="A23" s="12"/>
      <c r="B23" s="12"/>
      <c r="C23" s="12"/>
      <c r="D23" s="13"/>
      <c r="E23" s="13" t="s">
        <v>21</v>
      </c>
      <c r="F23" s="12"/>
      <c r="G23" s="18">
        <v>-806</v>
      </c>
      <c r="I23" s="18">
        <v>-1479</v>
      </c>
      <c r="K23" s="24">
        <v>283</v>
      </c>
      <c r="M23" s="18">
        <f t="shared" si="0"/>
        <v>-2002</v>
      </c>
    </row>
    <row r="24" spans="1:13">
      <c r="A24" s="12"/>
      <c r="B24" s="12"/>
      <c r="C24" s="12"/>
      <c r="D24" s="13"/>
      <c r="E24" s="13" t="s">
        <v>22</v>
      </c>
      <c r="F24" s="12"/>
      <c r="G24" s="18">
        <v>-754</v>
      </c>
      <c r="I24" s="18">
        <v>461</v>
      </c>
      <c r="K24" s="24">
        <v>-138</v>
      </c>
      <c r="M24" s="18">
        <f t="shared" si="0"/>
        <v>-431</v>
      </c>
    </row>
    <row r="25" spans="1:13">
      <c r="A25" s="12"/>
      <c r="B25" s="12"/>
      <c r="C25" s="12"/>
      <c r="D25" s="13"/>
      <c r="E25" s="13" t="s">
        <v>23</v>
      </c>
      <c r="F25" s="12"/>
      <c r="G25" s="18">
        <v>-971</v>
      </c>
      <c r="I25" s="18">
        <v>416</v>
      </c>
      <c r="K25" s="24">
        <v>31</v>
      </c>
      <c r="M25" s="18">
        <f t="shared" si="0"/>
        <v>-524</v>
      </c>
    </row>
    <row r="26" spans="1:13">
      <c r="A26" s="12"/>
      <c r="B26" s="12"/>
      <c r="C26" s="12"/>
      <c r="D26" s="13"/>
      <c r="E26" s="13" t="s">
        <v>24</v>
      </c>
      <c r="F26" s="12"/>
      <c r="G26" s="21">
        <v>37</v>
      </c>
      <c r="I26" s="21">
        <v>-13</v>
      </c>
      <c r="K26" s="26">
        <v>-810</v>
      </c>
      <c r="M26" s="21">
        <f t="shared" si="0"/>
        <v>-786</v>
      </c>
    </row>
    <row r="27" spans="1:13">
      <c r="A27" s="12"/>
      <c r="B27" s="12"/>
      <c r="C27" s="12"/>
      <c r="D27" s="12"/>
      <c r="E27" s="12"/>
      <c r="F27" s="12" t="s">
        <v>25</v>
      </c>
      <c r="G27" s="22">
        <f>SUM(G10:G26)</f>
        <v>3661</v>
      </c>
      <c r="I27" s="22">
        <f>SUM(I10:I26)</f>
        <v>2241</v>
      </c>
      <c r="K27" s="22">
        <f>SUM(K10:K26)</f>
        <v>4057</v>
      </c>
      <c r="M27" s="22">
        <f>SUM(M10:M26)</f>
        <v>9959</v>
      </c>
    </row>
    <row r="28" spans="1:13">
      <c r="A28" s="12"/>
      <c r="B28" s="12"/>
      <c r="C28" s="12"/>
      <c r="D28" s="12"/>
      <c r="E28" s="12"/>
      <c r="F28" s="12"/>
      <c r="G28" s="15"/>
      <c r="I28" s="57"/>
      <c r="K28" s="57"/>
      <c r="M28" s="57"/>
    </row>
    <row r="29" spans="1:13">
      <c r="A29" s="23" t="s">
        <v>26</v>
      </c>
      <c r="B29" s="12"/>
      <c r="C29" s="12"/>
      <c r="D29" s="12"/>
      <c r="E29" s="13"/>
      <c r="F29" s="12"/>
      <c r="G29" s="15"/>
      <c r="I29" s="57"/>
      <c r="K29" s="57"/>
      <c r="M29" s="57"/>
    </row>
    <row r="30" spans="1:13">
      <c r="A30" s="12"/>
      <c r="B30" s="12" t="s">
        <v>27</v>
      </c>
      <c r="C30" s="3"/>
      <c r="D30" s="12"/>
      <c r="E30" s="13"/>
      <c r="F30" s="12"/>
      <c r="G30" s="24">
        <v>-1775</v>
      </c>
      <c r="I30" s="24">
        <v>-486</v>
      </c>
      <c r="K30" s="24">
        <v>-805</v>
      </c>
      <c r="M30" s="24">
        <f t="shared" ref="M30:M37" si="1">G30+I30+K30</f>
        <v>-3066</v>
      </c>
    </row>
    <row r="31" spans="1:13">
      <c r="A31" s="12"/>
      <c r="B31" s="12" t="s">
        <v>28</v>
      </c>
      <c r="C31" s="3"/>
      <c r="D31" s="12"/>
      <c r="E31" s="13"/>
      <c r="F31" s="12"/>
      <c r="G31" s="24">
        <v>1490</v>
      </c>
      <c r="I31" s="24">
        <v>301</v>
      </c>
      <c r="K31" s="24">
        <v>437</v>
      </c>
      <c r="M31" s="24">
        <f t="shared" si="1"/>
        <v>2228</v>
      </c>
    </row>
    <row r="32" spans="1:13">
      <c r="A32" s="12"/>
      <c r="B32" s="12" t="s">
        <v>29</v>
      </c>
      <c r="C32" s="3"/>
      <c r="D32" s="12"/>
      <c r="E32" s="13"/>
      <c r="F32" s="12"/>
      <c r="G32" s="24">
        <v>1164</v>
      </c>
      <c r="I32" s="24">
        <v>1539</v>
      </c>
      <c r="K32" s="24">
        <v>1282</v>
      </c>
      <c r="M32" s="24">
        <f t="shared" si="1"/>
        <v>3985</v>
      </c>
    </row>
    <row r="33" spans="1:13">
      <c r="A33" s="12"/>
      <c r="B33" s="12" t="s">
        <v>30</v>
      </c>
      <c r="C33" s="3"/>
      <c r="D33" s="12"/>
      <c r="E33" s="13"/>
      <c r="F33" s="12"/>
      <c r="G33" s="24">
        <v>-217</v>
      </c>
      <c r="I33" s="24">
        <v>-40</v>
      </c>
      <c r="K33" s="24">
        <v>-34</v>
      </c>
      <c r="M33" s="24">
        <f t="shared" si="1"/>
        <v>-291</v>
      </c>
    </row>
    <row r="34" spans="1:13">
      <c r="A34" s="12"/>
      <c r="B34" s="12" t="s">
        <v>31</v>
      </c>
      <c r="C34" s="3"/>
      <c r="D34" s="12"/>
      <c r="E34" s="13"/>
      <c r="F34" s="25"/>
      <c r="G34" s="24">
        <v>-42</v>
      </c>
      <c r="I34" s="24">
        <v>-95</v>
      </c>
      <c r="K34" s="24">
        <v>-128</v>
      </c>
      <c r="M34" s="24">
        <f t="shared" si="1"/>
        <v>-265</v>
      </c>
    </row>
    <row r="35" spans="1:13">
      <c r="A35" s="12"/>
      <c r="B35" s="12" t="s">
        <v>32</v>
      </c>
      <c r="C35" s="3"/>
      <c r="D35" s="12"/>
      <c r="E35" s="13"/>
      <c r="F35" s="12"/>
      <c r="G35" s="24">
        <v>77</v>
      </c>
      <c r="I35" s="24">
        <v>17</v>
      </c>
      <c r="K35" s="24">
        <v>14</v>
      </c>
      <c r="M35" s="24">
        <f t="shared" si="1"/>
        <v>108</v>
      </c>
    </row>
    <row r="36" spans="1:13">
      <c r="A36" s="12"/>
      <c r="B36" s="12" t="s">
        <v>33</v>
      </c>
      <c r="C36" s="3"/>
      <c r="D36" s="12"/>
      <c r="E36" s="13"/>
      <c r="F36" s="12"/>
      <c r="G36" s="24">
        <v>-217</v>
      </c>
      <c r="I36" s="24">
        <v>-210</v>
      </c>
      <c r="K36" s="24">
        <v>-261</v>
      </c>
      <c r="M36" s="24">
        <f t="shared" si="1"/>
        <v>-688</v>
      </c>
    </row>
    <row r="37" spans="1:13">
      <c r="A37" s="12"/>
      <c r="B37" s="12" t="s">
        <v>34</v>
      </c>
      <c r="C37" s="3"/>
      <c r="D37" s="12"/>
      <c r="E37" s="13"/>
      <c r="F37" s="12"/>
      <c r="G37" s="26">
        <v>-1</v>
      </c>
      <c r="I37" s="26">
        <v>-4</v>
      </c>
      <c r="K37" s="26">
        <v>0</v>
      </c>
      <c r="M37" s="26">
        <f t="shared" si="1"/>
        <v>-5</v>
      </c>
    </row>
    <row r="38" spans="1:13">
      <c r="A38" s="12"/>
      <c r="B38" s="12"/>
      <c r="C38" s="12"/>
      <c r="D38" s="12"/>
      <c r="E38" s="12" t="s">
        <v>35</v>
      </c>
      <c r="F38" s="12"/>
      <c r="G38" s="22">
        <f>SUM(G30:G37)</f>
        <v>479</v>
      </c>
      <c r="I38" s="22">
        <f>SUM(I30:I37)</f>
        <v>1022</v>
      </c>
      <c r="K38" s="22">
        <f>SUM(K30:K37)</f>
        <v>505</v>
      </c>
      <c r="M38" s="22">
        <f>SUM(M30:M37)</f>
        <v>2006</v>
      </c>
    </row>
    <row r="39" spans="1:13">
      <c r="A39" s="12"/>
      <c r="B39" s="12"/>
      <c r="C39" s="12"/>
      <c r="D39" s="12"/>
      <c r="E39" s="12"/>
      <c r="F39" s="12"/>
      <c r="G39" s="27"/>
      <c r="I39" s="24"/>
      <c r="K39" s="24"/>
      <c r="M39" s="24"/>
    </row>
    <row r="40" spans="1:13">
      <c r="A40" s="23" t="s">
        <v>36</v>
      </c>
      <c r="B40" s="12"/>
      <c r="C40" s="12"/>
      <c r="D40" s="12"/>
      <c r="E40" s="13"/>
      <c r="F40" s="12"/>
      <c r="G40" s="27"/>
      <c r="I40" s="24"/>
      <c r="K40" s="24"/>
      <c r="M40" s="24"/>
    </row>
    <row r="41" spans="1:13">
      <c r="A41" s="12"/>
      <c r="B41" s="12" t="s">
        <v>37</v>
      </c>
      <c r="C41" s="3"/>
      <c r="D41" s="12"/>
      <c r="E41" s="13"/>
      <c r="F41" s="12"/>
      <c r="G41" s="24">
        <v>0</v>
      </c>
      <c r="I41" s="24">
        <v>320</v>
      </c>
      <c r="K41" s="24">
        <v>0</v>
      </c>
      <c r="M41" s="24">
        <f t="shared" ref="M41:M48" si="2">G41+I41+K41</f>
        <v>320</v>
      </c>
    </row>
    <row r="42" spans="1:13">
      <c r="A42" s="12"/>
      <c r="B42" s="12" t="s">
        <v>38</v>
      </c>
      <c r="C42" s="3"/>
      <c r="D42" s="12"/>
      <c r="E42" s="13"/>
      <c r="F42" s="12"/>
      <c r="G42" s="24">
        <v>-2003</v>
      </c>
      <c r="I42" s="24">
        <v>-1240</v>
      </c>
      <c r="K42" s="24">
        <v>-1505</v>
      </c>
      <c r="M42" s="24">
        <f t="shared" si="2"/>
        <v>-4748</v>
      </c>
    </row>
    <row r="43" spans="1:13">
      <c r="A43" s="12"/>
      <c r="B43" s="12" t="s">
        <v>39</v>
      </c>
      <c r="C43" s="3"/>
      <c r="D43" s="12"/>
      <c r="E43" s="13"/>
      <c r="F43" s="12"/>
      <c r="G43" s="24">
        <v>-165</v>
      </c>
      <c r="I43" s="24">
        <v>-490</v>
      </c>
      <c r="K43" s="24">
        <v>-255</v>
      </c>
      <c r="M43" s="24">
        <f t="shared" si="2"/>
        <v>-910</v>
      </c>
    </row>
    <row r="44" spans="1:13">
      <c r="A44" s="12"/>
      <c r="B44" s="12" t="s">
        <v>40</v>
      </c>
      <c r="C44" s="3"/>
      <c r="D44" s="12"/>
      <c r="E44" s="13"/>
      <c r="F44" s="12"/>
      <c r="G44" s="24">
        <v>68</v>
      </c>
      <c r="I44" s="24">
        <v>944</v>
      </c>
      <c r="K44" s="24">
        <v>-1491</v>
      </c>
      <c r="M44" s="24">
        <f t="shared" si="2"/>
        <v>-479</v>
      </c>
    </row>
    <row r="45" spans="1:13">
      <c r="A45" s="12"/>
      <c r="B45" s="12" t="s">
        <v>41</v>
      </c>
      <c r="C45" s="3"/>
      <c r="D45" s="12"/>
      <c r="E45" s="13"/>
      <c r="F45" s="12"/>
      <c r="G45" s="24">
        <v>5732</v>
      </c>
      <c r="I45" s="24">
        <v>4674</v>
      </c>
      <c r="K45" s="24">
        <v>6982</v>
      </c>
      <c r="M45" s="24">
        <f t="shared" si="2"/>
        <v>17388</v>
      </c>
    </row>
    <row r="46" spans="1:13">
      <c r="A46" s="12"/>
      <c r="B46" s="12" t="s">
        <v>42</v>
      </c>
      <c r="C46" s="3"/>
      <c r="D46" s="12"/>
      <c r="E46" s="13"/>
      <c r="F46" s="12"/>
      <c r="G46" s="24">
        <v>-4821</v>
      </c>
      <c r="I46" s="24">
        <v>-6561</v>
      </c>
      <c r="K46" s="24">
        <v>-7163</v>
      </c>
      <c r="M46" s="24">
        <f t="shared" si="2"/>
        <v>-18545</v>
      </c>
    </row>
    <row r="47" spans="1:13">
      <c r="A47" s="12"/>
      <c r="B47" s="12" t="s">
        <v>43</v>
      </c>
      <c r="C47" s="3"/>
      <c r="D47" s="12"/>
      <c r="E47" s="13"/>
      <c r="F47" s="12"/>
      <c r="G47" s="24">
        <v>-1592</v>
      </c>
      <c r="I47" s="24">
        <v>-1593</v>
      </c>
      <c r="K47" s="24">
        <v>-1627</v>
      </c>
      <c r="M47" s="24">
        <f t="shared" si="2"/>
        <v>-4812</v>
      </c>
    </row>
    <row r="48" spans="1:13">
      <c r="A48" s="12"/>
      <c r="B48" s="12" t="s">
        <v>44</v>
      </c>
      <c r="C48" s="3"/>
      <c r="D48" s="12"/>
      <c r="E48" s="13"/>
      <c r="F48" s="12"/>
      <c r="G48" s="26">
        <v>-3</v>
      </c>
      <c r="I48" s="26">
        <v>1</v>
      </c>
      <c r="K48" s="26">
        <v>-78</v>
      </c>
      <c r="M48" s="26">
        <f t="shared" si="2"/>
        <v>-80</v>
      </c>
    </row>
    <row r="49" spans="1:13">
      <c r="A49" s="12"/>
      <c r="B49" s="12"/>
      <c r="C49" s="12"/>
      <c r="D49" s="12"/>
      <c r="E49" s="12" t="s">
        <v>45</v>
      </c>
      <c r="F49" s="12"/>
      <c r="G49" s="22">
        <f>SUM(G41:G48)</f>
        <v>-2784</v>
      </c>
      <c r="I49" s="22">
        <f>SUM(I41:I48)</f>
        <v>-3945</v>
      </c>
      <c r="K49" s="22">
        <f>SUM(K41:K48)</f>
        <v>-5137</v>
      </c>
      <c r="M49" s="22">
        <f>SUM(M41:M48)</f>
        <v>-11866</v>
      </c>
    </row>
    <row r="50" spans="1:13">
      <c r="A50" s="12"/>
      <c r="B50" s="12"/>
      <c r="C50" s="12"/>
      <c r="D50" s="12"/>
      <c r="E50" s="12"/>
      <c r="F50" s="12"/>
      <c r="G50" s="27"/>
      <c r="I50" s="24"/>
      <c r="K50" s="24"/>
      <c r="M50" s="24"/>
    </row>
    <row r="51" spans="1:13" ht="27.75" customHeight="1">
      <c r="A51" s="60" t="s">
        <v>46</v>
      </c>
      <c r="B51" s="60"/>
      <c r="C51" s="60"/>
      <c r="D51" s="60"/>
      <c r="E51" s="60"/>
      <c r="F51" s="61"/>
      <c r="G51" s="22">
        <v>10</v>
      </c>
      <c r="I51" s="22">
        <v>-18</v>
      </c>
      <c r="K51" s="22">
        <v>-15</v>
      </c>
      <c r="M51" s="22">
        <f t="shared" ref="M51" si="3">G51+I51+K51</f>
        <v>-23</v>
      </c>
    </row>
    <row r="52" spans="1:13">
      <c r="A52" s="12"/>
      <c r="B52" s="12"/>
      <c r="C52" s="12"/>
      <c r="D52" s="12"/>
      <c r="E52" s="12"/>
      <c r="F52" s="12"/>
      <c r="G52" s="27"/>
      <c r="I52" s="24"/>
      <c r="K52" s="24"/>
      <c r="M52" s="24"/>
    </row>
    <row r="53" spans="1:13" ht="27.75" customHeight="1">
      <c r="A53" s="60" t="s">
        <v>47</v>
      </c>
      <c r="B53" s="60"/>
      <c r="C53" s="60"/>
      <c r="D53" s="60"/>
      <c r="E53" s="60"/>
      <c r="F53" s="61"/>
      <c r="G53" s="24">
        <f>G27+G38+G49+G51</f>
        <v>1366</v>
      </c>
      <c r="I53" s="24">
        <f>I27+I38+I49+I51</f>
        <v>-700</v>
      </c>
      <c r="K53" s="24">
        <f>K27+K38+K49+K51</f>
        <v>-590</v>
      </c>
      <c r="M53" s="24">
        <f>M27+M38+M49+M51</f>
        <v>76</v>
      </c>
    </row>
    <row r="54" spans="1:13" ht="27" customHeight="1">
      <c r="A54" s="60" t="s">
        <v>48</v>
      </c>
      <c r="B54" s="60"/>
      <c r="C54" s="60"/>
      <c r="D54" s="60"/>
      <c r="E54" s="60"/>
      <c r="F54" s="61"/>
      <c r="G54" s="26">
        <v>8842</v>
      </c>
      <c r="I54" s="26">
        <f>G55</f>
        <v>10208</v>
      </c>
      <c r="K54" s="26">
        <f>I55</f>
        <v>9508</v>
      </c>
      <c r="M54" s="26">
        <f>+G54</f>
        <v>8842</v>
      </c>
    </row>
    <row r="55" spans="1:13" ht="16.5" customHeight="1" thickBot="1">
      <c r="A55" s="60" t="s">
        <v>49</v>
      </c>
      <c r="B55" s="60"/>
      <c r="C55" s="60"/>
      <c r="D55" s="60"/>
      <c r="E55" s="60"/>
      <c r="F55" s="61"/>
      <c r="G55" s="28">
        <f>SUM(G53:G54)</f>
        <v>10208</v>
      </c>
      <c r="I55" s="28">
        <f>SUM(I53:I54)</f>
        <v>9508</v>
      </c>
      <c r="K55" s="28">
        <f>SUM(K53:K54)</f>
        <v>8918</v>
      </c>
      <c r="M55" s="28">
        <f>SUM(M53:M54)</f>
        <v>8918</v>
      </c>
    </row>
    <row r="56" spans="1:13" ht="14.65" thickTop="1"/>
  </sheetData>
  <mergeCells count="7">
    <mergeCell ref="A53:F53"/>
    <mergeCell ref="A54:F54"/>
    <mergeCell ref="A55:F55"/>
    <mergeCell ref="A5:F5"/>
    <mergeCell ref="A6:F6"/>
    <mergeCell ref="A7:F7"/>
    <mergeCell ref="A51:F51"/>
  </mergeCells>
  <pageMargins left="0.7" right="0.7" top="0.75" bottom="0.75" header="0.3" footer="0.3"/>
  <pageSetup scale="68" orientation="portrait" r:id="rId1"/>
  <headerFooter>
    <oddFooter>&amp;L_x000D_&amp;1#&amp;"Calibri"&amp;1&amp;K000000 -&amp;CCisco Systems, Inc.</oddFooter>
  </headerFooter>
  <ignoredErrors>
    <ignoredError sqref="M10:M16 M49:M53 M45:M48 G27 I27 K27 G38 I38 K38 G49 I49 K49 G53 I53 K53 G55 I55 K55 M55 M18:M4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4D5B-A92E-42B8-81A0-AD78DE2DFB9E}">
  <dimension ref="A1:H26"/>
  <sheetViews>
    <sheetView showGridLines="0" tabSelected="1" zoomScale="70" zoomScaleNormal="70" workbookViewId="0">
      <selection activeCell="F21" sqref="F21"/>
    </sheetView>
  </sheetViews>
  <sheetFormatPr defaultColWidth="9" defaultRowHeight="14.25"/>
  <cols>
    <col min="1" max="1" width="76" style="3" customWidth="1"/>
    <col min="2" max="2" width="16.53125" style="50" customWidth="1"/>
    <col min="3" max="3" width="1.53125" customWidth="1"/>
    <col min="4" max="4" width="16.53125" customWidth="1"/>
    <col min="5" max="5" width="1.53125" customWidth="1"/>
    <col min="6" max="6" width="16.53125" customWidth="1"/>
    <col min="7" max="7" width="1.53125" customWidth="1"/>
    <col min="8" max="8" width="16.53125" customWidth="1"/>
    <col min="9" max="9" width="1.53125" customWidth="1"/>
    <col min="10" max="10" width="16.53125" customWidth="1"/>
    <col min="11" max="12" width="9" customWidth="1"/>
    <col min="13" max="13" width="1.53125" customWidth="1"/>
    <col min="14" max="14" width="16.53125" customWidth="1"/>
    <col min="15" max="15" width="11.796875" customWidth="1"/>
  </cols>
  <sheetData>
    <row r="1" spans="1:8">
      <c r="A1" s="51" t="s">
        <v>0</v>
      </c>
      <c r="B1" s="31"/>
      <c r="C1" s="31"/>
      <c r="D1" s="31"/>
      <c r="E1" s="31"/>
      <c r="F1" s="31"/>
      <c r="G1" s="31"/>
      <c r="H1" s="31"/>
    </row>
    <row r="2" spans="1:8">
      <c r="A2" s="51" t="s">
        <v>50</v>
      </c>
      <c r="B2" s="32"/>
      <c r="C2" s="31"/>
      <c r="D2" s="32"/>
      <c r="E2" s="31"/>
      <c r="F2" s="32"/>
      <c r="G2" s="31"/>
      <c r="H2" s="32"/>
    </row>
    <row r="3" spans="1:8">
      <c r="A3" s="52" t="s">
        <v>51</v>
      </c>
      <c r="B3" s="33"/>
      <c r="C3" s="31"/>
      <c r="D3" s="33"/>
      <c r="E3" s="31"/>
      <c r="F3" s="33"/>
      <c r="G3" s="31"/>
      <c r="H3" s="33"/>
    </row>
    <row r="4" spans="1:8">
      <c r="B4" s="4"/>
      <c r="D4" s="4"/>
      <c r="F4" s="4"/>
      <c r="H4" s="4"/>
    </row>
    <row r="5" spans="1:8">
      <c r="A5" s="5"/>
      <c r="B5" s="34" t="s">
        <v>3</v>
      </c>
      <c r="D5" s="34" t="s">
        <v>3</v>
      </c>
      <c r="F5" s="34" t="s">
        <v>3</v>
      </c>
      <c r="H5" s="34" t="s">
        <v>3</v>
      </c>
    </row>
    <row r="6" spans="1:8">
      <c r="A6" s="5"/>
      <c r="B6" s="35" t="s">
        <v>4</v>
      </c>
      <c r="D6" s="35" t="s">
        <v>4</v>
      </c>
      <c r="F6" s="35" t="s">
        <v>4</v>
      </c>
      <c r="H6" s="35" t="s">
        <v>61</v>
      </c>
    </row>
    <row r="7" spans="1:8" ht="28.45" customHeight="1">
      <c r="A7" s="36"/>
      <c r="B7" s="37" t="s">
        <v>5</v>
      </c>
      <c r="D7" s="37" t="s">
        <v>6</v>
      </c>
      <c r="F7" s="37" t="s">
        <v>60</v>
      </c>
      <c r="H7" s="37" t="s">
        <v>60</v>
      </c>
    </row>
    <row r="8" spans="1:8" ht="4.05" customHeight="1">
      <c r="B8" s="4"/>
      <c r="D8" s="4"/>
      <c r="F8" s="4"/>
      <c r="H8" s="4"/>
    </row>
    <row r="9" spans="1:8" ht="19.05" customHeight="1">
      <c r="A9" s="10" t="s">
        <v>52</v>
      </c>
      <c r="B9" s="38">
        <v>3661</v>
      </c>
      <c r="D9" s="38">
        <v>2241</v>
      </c>
      <c r="F9" s="38">
        <v>4057</v>
      </c>
      <c r="H9" s="38">
        <f>B9+D9+F9</f>
        <v>9959</v>
      </c>
    </row>
    <row r="10" spans="1:8" ht="19.05" customHeight="1">
      <c r="A10" s="39" t="s">
        <v>53</v>
      </c>
      <c r="B10" s="40">
        <v>-217</v>
      </c>
      <c r="D10" s="40">
        <v>-210</v>
      </c>
      <c r="F10" s="40">
        <v>-261</v>
      </c>
      <c r="H10" s="40">
        <f>B10+D10+F10</f>
        <v>-688</v>
      </c>
    </row>
    <row r="11" spans="1:8" ht="19.05" customHeight="1" thickBot="1">
      <c r="A11" s="39" t="s">
        <v>54</v>
      </c>
      <c r="B11" s="41">
        <f>SUM(B9:B10)</f>
        <v>3444</v>
      </c>
      <c r="D11" s="41">
        <f>SUM(D9:D10)</f>
        <v>2031</v>
      </c>
      <c r="F11" s="41">
        <f>SUM(F9:F10)</f>
        <v>3796</v>
      </c>
      <c r="H11" s="41">
        <f>SUM(H9:H10)</f>
        <v>9271</v>
      </c>
    </row>
    <row r="12" spans="1:8" ht="18" customHeight="1" thickTop="1" thickBot="1">
      <c r="B12" s="42"/>
      <c r="D12" s="50"/>
      <c r="F12" s="50"/>
      <c r="H12" s="50"/>
    </row>
    <row r="13" spans="1:8" ht="15" customHeight="1" thickBot="1">
      <c r="A13" s="39" t="s">
        <v>55</v>
      </c>
      <c r="B13" s="43">
        <f>(B11-B21)/B21</f>
        <v>0.53956191327670988</v>
      </c>
      <c r="D13" s="43">
        <f>(D11-D21)/D21</f>
        <v>2.1833855799373039</v>
      </c>
      <c r="F13" s="43">
        <f>(F11-F21)/F21</f>
        <v>-1.8406521167499343E-3</v>
      </c>
      <c r="H13" s="43">
        <f>(H11-H21)/H21</f>
        <v>0.38828990715783168</v>
      </c>
    </row>
    <row r="14" spans="1:8" ht="22.5" customHeight="1">
      <c r="B14" s="42"/>
      <c r="D14" s="42"/>
      <c r="F14" s="42"/>
      <c r="H14" s="42"/>
    </row>
    <row r="15" spans="1:8" ht="13.05" customHeight="1">
      <c r="B15" s="44" t="s">
        <v>56</v>
      </c>
      <c r="D15" s="44" t="s">
        <v>56</v>
      </c>
      <c r="F15" s="44" t="s">
        <v>56</v>
      </c>
      <c r="H15" s="44" t="s">
        <v>56</v>
      </c>
    </row>
    <row r="16" spans="1:8">
      <c r="B16" s="45" t="s">
        <v>4</v>
      </c>
      <c r="D16" s="45" t="s">
        <v>4</v>
      </c>
      <c r="F16" s="45" t="s">
        <v>4</v>
      </c>
      <c r="H16" s="35" t="s">
        <v>61</v>
      </c>
    </row>
    <row r="17" spans="1:8" ht="28.45" customHeight="1">
      <c r="B17" s="37" t="s">
        <v>57</v>
      </c>
      <c r="D17" s="37" t="s">
        <v>58</v>
      </c>
      <c r="E17" s="54"/>
      <c r="F17" s="37" t="s">
        <v>62</v>
      </c>
      <c r="G17" s="54"/>
      <c r="H17" s="37" t="s">
        <v>62</v>
      </c>
    </row>
    <row r="18" spans="1:8" ht="4.05" customHeight="1">
      <c r="B18" s="46"/>
      <c r="D18" s="46"/>
      <c r="F18" s="46"/>
      <c r="H18" s="46"/>
    </row>
    <row r="19" spans="1:8" ht="19.05" customHeight="1">
      <c r="A19" s="10" t="s">
        <v>52</v>
      </c>
      <c r="B19" s="38">
        <v>2371</v>
      </c>
      <c r="D19" s="38">
        <v>808</v>
      </c>
      <c r="E19" s="54"/>
      <c r="F19" s="38">
        <v>3971</v>
      </c>
      <c r="G19" s="54"/>
      <c r="H19" s="38">
        <v>7150</v>
      </c>
    </row>
    <row r="20" spans="1:8" ht="19.05" customHeight="1">
      <c r="A20" s="39" t="s">
        <v>53</v>
      </c>
      <c r="B20" s="40">
        <v>-134</v>
      </c>
      <c r="D20" s="40">
        <v>-170</v>
      </c>
      <c r="E20" s="54"/>
      <c r="F20" s="40">
        <v>-168</v>
      </c>
      <c r="G20" s="54"/>
      <c r="H20" s="40">
        <v>-472</v>
      </c>
    </row>
    <row r="21" spans="1:8" ht="19.05" customHeight="1" thickBot="1">
      <c r="A21" s="39" t="s">
        <v>54</v>
      </c>
      <c r="B21" s="41">
        <f>SUM(B19:B20)</f>
        <v>2237</v>
      </c>
      <c r="D21" s="41">
        <f>SUM(D19:D20)</f>
        <v>638</v>
      </c>
      <c r="E21" s="54"/>
      <c r="F21" s="41">
        <v>3803</v>
      </c>
      <c r="G21" s="54"/>
      <c r="H21" s="41">
        <v>6678</v>
      </c>
    </row>
    <row r="22" spans="1:8" ht="18" customHeight="1" thickTop="1" thickBot="1">
      <c r="B22" s="38"/>
      <c r="D22" s="53"/>
      <c r="F22" s="53"/>
      <c r="H22" s="53"/>
    </row>
    <row r="23" spans="1:8" ht="15" customHeight="1" thickBot="1">
      <c r="A23" s="39" t="s">
        <v>55</v>
      </c>
      <c r="B23" s="47">
        <v>-0.40913893291072373</v>
      </c>
      <c r="D23" s="47">
        <v>-0.86036331801269428</v>
      </c>
      <c r="E23" s="54"/>
      <c r="F23" s="43">
        <v>-0.23156193170337441</v>
      </c>
      <c r="G23" s="58"/>
      <c r="H23" s="43">
        <v>-0.49804570054119063</v>
      </c>
    </row>
    <row r="24" spans="1:8" ht="15" customHeight="1">
      <c r="A24" s="39"/>
      <c r="B24" s="48"/>
    </row>
    <row r="25" spans="1:8" ht="31.5" customHeight="1">
      <c r="A25" s="64" t="s">
        <v>59</v>
      </c>
      <c r="B25" s="64"/>
      <c r="C25" s="64"/>
      <c r="D25" s="64"/>
      <c r="E25" s="64"/>
      <c r="F25" s="64"/>
      <c r="G25" s="64"/>
      <c r="H25" s="64"/>
    </row>
    <row r="26" spans="1:8">
      <c r="A26" s="49"/>
      <c r="B26" s="49"/>
    </row>
  </sheetData>
  <mergeCells count="1">
    <mergeCell ref="A25:H25"/>
  </mergeCells>
  <pageMargins left="0.7" right="0.7" top="0.75" bottom="0.75" header="0.3" footer="0.3"/>
  <pageSetup scale="70" orientation="landscape" r:id="rId1"/>
  <headerFooter>
    <oddFooter>&amp;L_x000D_&amp;1#&amp;"Calibri"&amp;1&amp;K000000 -&amp;C&amp;"Arial,Regular"&amp;9Cisco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3" ma:contentTypeDescription="Create a new document." ma:contentTypeScope="" ma:versionID="c502713de1da8ef6941670a38b731db9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dd49077b67708ed4195f03a79c640caf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6B34A6-5F86-4B0A-B9C8-E51F9BAA1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7871F0-973A-4EAE-9251-B546386835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59D3D7-5AA5-445D-8A8D-89172AA45868}">
  <ds:schemaRefs>
    <ds:schemaRef ds:uri="http://schemas.microsoft.com/office/2006/documentManagement/types"/>
    <ds:schemaRef ds:uri="dfa915a2-64a9-41c3-acc1-fc7357ef0126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dbf609dd-6969-42a9-9668-0039d8bc8fd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Statements of Cash Flows</vt:lpstr>
      <vt:lpstr>Free 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Nigel Jorge (nijorge)</cp:lastModifiedBy>
  <dcterms:modified xsi:type="dcterms:W3CDTF">2025-05-14T17:57:54Z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89e4fd-a2fa-47bf-9b21-17f706ee2968_Name">
    <vt:lpwstr>Cisco Public Label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a189e4fd-a2fa-47bf-9b21-17f706ee2968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0x010100CEAA6B5728E8894CA97EFD8749E33ED1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MSIP_Label_a189e4fd-a2fa-47bf-9b21-17f706ee2968_SetDate">
    <vt:lpwstr>2025-02-12T18:02:48Z</vt:lpwstr>
  </property>
  <property fmtid="{D5CDD505-2E9C-101B-9397-08002B2CF9AE}" pid="9" name="MSIP_Label_a189e4fd-a2fa-47bf-9b21-17f706ee2968_SiteId">
    <vt:lpwstr>5ae1af62-9505-4097-a69a-c1553ef7840e</vt:lpwstr>
  </property>
  <property fmtid="{D5CDD505-2E9C-101B-9397-08002B2CF9AE}" pid="10" name="MSIP_Label_a189e4fd-a2fa-47bf-9b21-17f706ee2968_ActionId">
    <vt:lpwstr>a4a2766b-1661-4dab-bb51-3e906683a94a</vt:lpwstr>
  </property>
  <property fmtid="{D5CDD505-2E9C-101B-9397-08002B2CF9AE}" pid="11" name="MSIP_Label_a189e4fd-a2fa-47bf-9b21-17f706ee2968_Method">
    <vt:lpwstr>Privileged</vt:lpwstr>
  </property>
  <property fmtid="{D5CDD505-2E9C-101B-9397-08002B2CF9AE}" pid="12" name="MSIP_Label_a189e4fd-a2fa-47bf-9b21-17f706ee2968_ContentBits">
    <vt:lpwstr>2</vt:lpwstr>
  </property>
</Properties>
</file>